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0" windowHeight="11655" firstSheet="7" activeTab="9"/>
  </bookViews>
  <sheets>
    <sheet name="стр.1_4" sheetId="1" r:id="rId1"/>
    <sheet name="стр.5_6" sheetId="2" r:id="rId2"/>
    <sheet name="2020" sheetId="3" r:id="rId3"/>
    <sheet name="Расчеты (обосн) обл.бюд" sheetId="4" r:id="rId4"/>
    <sheet name="Расчеты (обосн) местн.б" sheetId="5" r:id="rId5"/>
    <sheet name="Расч (обосн) субс.на иные цели" sheetId="6" r:id="rId6"/>
    <sheet name="Расчеты (обосн) платные услуги" sheetId="7" r:id="rId7"/>
    <sheet name="Расчеты (обосн) добр.пожерт" sheetId="8" r:id="rId8"/>
    <sheet name="Расчеты (обосн) аренда" sheetId="9" r:id="rId9"/>
    <sheet name="Расчеты (обосн) возмещение ком." sheetId="10" r:id="rId10"/>
    <sheet name="2021" sheetId="11" r:id="rId11"/>
    <sheet name="2022" sheetId="12" r:id="rId1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'стр.1_4'!$26:$29</definedName>
    <definedName name="_xlnm.Print_Titles" localSheetId="1">'стр.5_6'!$3:$6</definedName>
    <definedName name="_xlnm.Print_Area" localSheetId="2">'2020'!$A$1:$FK$57</definedName>
    <definedName name="_xlnm.Print_Area" localSheetId="10">'2021'!$A$1:$FK$53</definedName>
    <definedName name="_xlnm.Print_Area" localSheetId="11">'2022'!$A$1:$FK$53</definedName>
    <definedName name="_xlnm.Print_Area" localSheetId="5">'Расч (обосн) субс.на иные цели'!$A$1:$J$83</definedName>
    <definedName name="_xlnm.Print_Area" localSheetId="3">'Расчеты (обосн) обл.бюд'!$A$1:$J$102</definedName>
    <definedName name="_xlnm.Print_Area" localSheetId="0">'стр.1_4'!$A$1:$DJ$127</definedName>
    <definedName name="_xlnm.Print_Area" localSheetId="1">'стр.5_6'!$A$1:$FE$52</definedName>
  </definedNames>
  <calcPr fullCalcOnLoad="1"/>
</workbook>
</file>

<file path=xl/sharedStrings.xml><?xml version="1.0" encoding="utf-8"?>
<sst xmlns="http://schemas.openxmlformats.org/spreadsheetml/2006/main" count="2392" uniqueCount="680">
  <si>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</si>
  <si>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</si>
  <si>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</si>
  <si>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</si>
  <si>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</si>
  <si>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</si>
  <si>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</si>
  <si>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</si>
  <si>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</si>
  <si>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</si>
  <si>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</si>
  <si>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</si>
  <si>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</si>
  <si>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</si>
  <si>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</si>
  <si>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</si>
  <si>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</si>
  <si>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</si>
  <si>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</si>
  <si>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</si>
  <si>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</si>
  <si>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</si>
  <si>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</si>
  <si>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</si>
  <si>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</si>
  <si>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</si>
  <si>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</si>
  <si>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</si>
  <si>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</si>
  <si>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</si>
  <si>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</si>
  <si>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</si>
  <si>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</si>
  <si>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</si>
  <si>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</si>
  <si>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</si>
  <si>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</si>
  <si>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</si>
  <si>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</si>
  <si>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</si>
  <si>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</si>
  <si>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</si>
  <si>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</si>
  <si>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</si>
  <si>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</si>
  <si>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</si>
  <si>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</si>
  <si>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</si>
  <si>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</si>
  <si>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</si>
  <si>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</si>
  <si>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прочие доходы, всего</t>
  </si>
  <si>
    <t>1500</t>
  </si>
  <si>
    <t>1510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</si>
  <si>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</si>
  <si>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</si>
  <si>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</si>
  <si>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</si>
  <si>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</si>
  <si>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</si>
  <si>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</si>
  <si>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</si>
  <si>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111</t>
  </si>
  <si>
    <t>119</t>
  </si>
  <si>
    <t>131</t>
  </si>
  <si>
    <t>2200</t>
  </si>
  <si>
    <t>2210</t>
  </si>
  <si>
    <t>2211</t>
  </si>
  <si>
    <t>2300</t>
  </si>
  <si>
    <t>2310</t>
  </si>
  <si>
    <t>851</t>
  </si>
  <si>
    <t>2400</t>
  </si>
  <si>
    <t>2410</t>
  </si>
  <si>
    <t>2600</t>
  </si>
  <si>
    <t>2610</t>
  </si>
  <si>
    <t>243</t>
  </si>
  <si>
    <t>244</t>
  </si>
  <si>
    <t>из них: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</si>
  <si>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</si>
  <si>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</si>
  <si>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</si>
  <si>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</si>
  <si>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</si>
  <si>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</si>
  <si>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</si>
  <si>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</si>
  <si>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</si>
  <si>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</si>
  <si>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</si>
  <si>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</si>
  <si>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</si>
  <si>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</si>
  <si>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</si>
  <si>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</si>
  <si>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</si>
  <si>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</si>
  <si>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</si>
  <si>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</si>
  <si>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</si>
  <si>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</si>
  <si>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</si>
  <si>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</si>
  <si>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</si>
  <si>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</si>
  <si>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</si>
  <si>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</si>
  <si>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</si>
  <si>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</si>
  <si>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</si>
  <si>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</si>
  <si>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</si>
  <si>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</si>
  <si>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</si>
  <si>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</si>
  <si>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</si>
  <si>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</si>
  <si>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</si>
  <si>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</si>
  <si>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</si>
  <si>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</si>
  <si>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</si>
  <si>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</si>
  <si>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</si>
  <si>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</si>
  <si>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</si>
  <si>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</si>
  <si>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</si>
  <si>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</si>
  <si>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</si>
  <si>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</si>
  <si>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</si>
  <si>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</si>
  <si>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</si>
  <si>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</si>
  <si>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</si>
  <si>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</si>
  <si>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</si>
  <si>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</si>
  <si>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</si>
  <si>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</si>
  <si>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</si>
  <si>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</si>
  <si>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</si>
  <si>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</si>
  <si>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</si>
  <si>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</si>
  <si>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</si>
  <si>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</si>
  <si>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t>УТВЕРЖДАЮ</t>
  </si>
  <si>
    <t>Отраслевой код</t>
  </si>
  <si>
    <t>Код субсидии</t>
  </si>
  <si>
    <t>Доходы  от сдачи в аренду муниципального имущества, находящегося в оперативном управлении</t>
  </si>
  <si>
    <t>в том числе:
субсидии на финансовое обеспечение выполнения муниципального задания (за счет средств областного бюджета)</t>
  </si>
  <si>
    <t>доходы от возмещения коммунальных услуг и эксплуатационных расходов по договорам аренды и безвозмездного пользования</t>
  </si>
  <si>
    <t>1211</t>
  </si>
  <si>
    <t>1212</t>
  </si>
  <si>
    <t>1213</t>
  </si>
  <si>
    <t>доходы от добровольных пожертвований, грантов, премий</t>
  </si>
  <si>
    <t>целевые субсидии (субсидии на иные цели)</t>
  </si>
  <si>
    <t>целевые субсидии (субсидии на иные цели), всего</t>
  </si>
  <si>
    <t>1511</t>
  </si>
  <si>
    <t>субсидии на финансовое обеспечение выполнения муниципального задания (за счет средств областного бюджета)</t>
  </si>
  <si>
    <t>211</t>
  </si>
  <si>
    <t>226</t>
  </si>
  <si>
    <t>213</t>
  </si>
  <si>
    <t>221</t>
  </si>
  <si>
    <t>225</t>
  </si>
  <si>
    <t>310</t>
  </si>
  <si>
    <t>346</t>
  </si>
  <si>
    <t>Итого:</t>
  </si>
  <si>
    <t>субсидии на финансовое обеспечение выполнения муниципального задания (за счет средств муниципального бюджета)</t>
  </si>
  <si>
    <t>2111</t>
  </si>
  <si>
    <t>2112</t>
  </si>
  <si>
    <t>2113</t>
  </si>
  <si>
    <t>2114</t>
  </si>
  <si>
    <t>223</t>
  </si>
  <si>
    <t>349</t>
  </si>
  <si>
    <t>291</t>
  </si>
  <si>
    <t>2212</t>
  </si>
  <si>
    <t>2213</t>
  </si>
  <si>
    <t>2214</t>
  </si>
  <si>
    <t>2311</t>
  </si>
  <si>
    <t>2312</t>
  </si>
  <si>
    <t>2313</t>
  </si>
  <si>
    <t>2314</t>
  </si>
  <si>
    <t>Расходы от оказания услуг</t>
  </si>
  <si>
    <t>2411</t>
  </si>
  <si>
    <t>2412</t>
  </si>
  <si>
    <t>2413</t>
  </si>
  <si>
    <t>2414</t>
  </si>
  <si>
    <t>2415</t>
  </si>
  <si>
    <t>Добровольные пожертвования, гранты, премии</t>
  </si>
  <si>
    <t>2611</t>
  </si>
  <si>
    <t>2612</t>
  </si>
  <si>
    <t>2613</t>
  </si>
  <si>
    <t>Прочие безвозмездные поступления</t>
  </si>
  <si>
    <t>2700</t>
  </si>
  <si>
    <t>2711</t>
  </si>
  <si>
    <t>2712</t>
  </si>
  <si>
    <t>2713</t>
  </si>
  <si>
    <t>2714</t>
  </si>
  <si>
    <t>Возмещение коммунальных услуг и эксплуатационных расходов по договорам аренды и безвозмездного пользования</t>
  </si>
  <si>
    <t>2800</t>
  </si>
  <si>
    <t>2811</t>
  </si>
  <si>
    <t>2812</t>
  </si>
  <si>
    <t>2813</t>
  </si>
  <si>
    <t>2900</t>
  </si>
  <si>
    <t>2911</t>
  </si>
  <si>
    <t>2912</t>
  </si>
  <si>
    <t>2913</t>
  </si>
  <si>
    <t>2914</t>
  </si>
  <si>
    <t>0</t>
  </si>
  <si>
    <t>Целевые субсидии (субсидии на иные цели)</t>
  </si>
  <si>
    <t>Субсидии на финансовое обеспечение выполнения муниципального задания (за счет средств муниципального бюджета)</t>
  </si>
  <si>
    <t>Субсидии на финансовое обеспечение выполнения муниципального задания (за счет средств областного бюджета)</t>
  </si>
  <si>
    <t>Приложение № 2</t>
  </si>
  <si>
    <t>к Порядку</t>
  </si>
  <si>
    <t>(наименование должности лица, утверждающего документ; наименование органа,</t>
  </si>
  <si>
    <t>СВЕДЕНИЯ</t>
  </si>
  <si>
    <t xml:space="preserve"> Г.</t>
  </si>
  <si>
    <t>КОДЫ</t>
  </si>
  <si>
    <t>Форма по ОКУД</t>
  </si>
  <si>
    <t>0501016</t>
  </si>
  <si>
    <t>Муниципальное</t>
  </si>
  <si>
    <t>учреждение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</si>
  <si>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</si>
  <si>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</si>
  <si>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</si>
  <si>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</si>
  <si>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</si>
  <si>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</si>
  <si>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</si>
  <si>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</si>
  <si>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</si>
  <si>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ОКВ</t>
  </si>
  <si>
    <t>(наименование иностранной валюты)</t>
  </si>
  <si>
    <t>Остаток средств на начало года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</si>
  <si>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</si>
  <si>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</si>
  <si>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</si>
  <si>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</si>
  <si>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</si>
  <si>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</si>
  <si>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</si>
  <si>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</si>
  <si>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</si>
  <si>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</si>
  <si>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</si>
  <si>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</si>
  <si>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</si>
  <si>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</si>
  <si>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Номер страницы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</si>
  <si>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</si>
  <si>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</si>
  <si>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</si>
  <si>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</si>
  <si>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</si>
  <si>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</si>
  <si>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</si>
  <si>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</si>
  <si>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</si>
  <si>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Начальник Управления образования администрации Ангарского городского округа</t>
  </si>
  <si>
    <t>Начальник Упраления образования администрации Ангарского городского округа</t>
  </si>
  <si>
    <t>Расчеты (обоснования) к плану финансово-хозяйственной деятельности муниципального учреждения</t>
  </si>
  <si>
    <t>Источник финансового обеспечения</t>
  </si>
  <si>
    <t xml:space="preserve">Учреждение </t>
  </si>
  <si>
    <t>1. Оплата труда КОСГУ 211</t>
  </si>
  <si>
    <t>Вид ресурса</t>
  </si>
  <si>
    <t>№ п/п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</si>
  <si>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</si>
  <si>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</si>
  <si>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</t>
  </si>
  <si>
    <t>Временные характеристики, мес</t>
  </si>
  <si>
    <t>Фонд оплаты труда в год, руб</t>
  </si>
  <si>
    <t>по должностному окладу</t>
  </si>
  <si>
    <t>по выплатам компенсационным выплатам</t>
  </si>
  <si>
    <t>по стимулирующим выплатам</t>
  </si>
  <si>
    <t>8=2*3*7</t>
  </si>
  <si>
    <t>Административно-управленческий персонал</t>
  </si>
  <si>
    <t>Учебно-вспомогательный персонал</t>
  </si>
  <si>
    <t>Педагогический персонал</t>
  </si>
  <si>
    <t>Служащие</t>
  </si>
  <si>
    <t>Рабочие</t>
  </si>
  <si>
    <t>Работники культуры</t>
  </si>
  <si>
    <t>ИТОГО</t>
  </si>
  <si>
    <t>Наименование негосударственного внебюджетного фонда</t>
  </si>
  <si>
    <t>Размер базы для начисления страховых взносов, руб</t>
  </si>
  <si>
    <t>Ставка, %</t>
  </si>
  <si>
    <t>Сумма взноса в год, руб</t>
  </si>
  <si>
    <t>5=3*4/100</t>
  </si>
  <si>
    <t>Страховые взносы в пенсионный фонд Российской Федерации, всего</t>
  </si>
  <si>
    <t>Х</t>
  </si>
  <si>
    <t>1.1.</t>
  </si>
  <si>
    <t>в том числе:                                                                                                                              по ставке 22,0%</t>
  </si>
  <si>
    <t>1.2.</t>
  </si>
  <si>
    <t>по ставке 10,0%</t>
  </si>
  <si>
    <t>Страховые взносы в Фонд социального страхования Российской Федерации, всего</t>
  </si>
  <si>
    <t>2.1.</t>
  </si>
  <si>
    <t>в том числе:                                 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</si>
  <si>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2.2.</t>
  </si>
  <si>
    <t>с применением ставки взносов в Фонд социального страхования РФ по ставке 0,0%</t>
  </si>
  <si>
    <t>2.3.</t>
  </si>
  <si>
    <t>обязательное страхование от несчастных случаев на производстве и профессиональных заболеваний по ставке 0,2%</t>
  </si>
  <si>
    <t>2.4.</t>
  </si>
  <si>
    <t>обязательное страхование от несчастных случаев на производстве и профессиональных заболеваний по ставке 0,__%</t>
  </si>
  <si>
    <t>Страховые взносы в Федеральный обязательного медицинского страхования, всего (по ставке 5,1%)</t>
  </si>
  <si>
    <t>3. Услуги связи КОСГУ 221</t>
  </si>
  <si>
    <t>Наименование расходов</t>
  </si>
  <si>
    <t>Единица измерения</t>
  </si>
  <si>
    <t>Количество</t>
  </si>
  <si>
    <t>Стоимость за единицу, руб</t>
  </si>
  <si>
    <t>Количество платежей в год</t>
  </si>
  <si>
    <t>Сумма в год, руб</t>
  </si>
  <si>
    <t>7=4*5*6</t>
  </si>
  <si>
    <t>Услуги Интернет-провайдеров</t>
  </si>
  <si>
    <t>количество номеров, ед.</t>
  </si>
  <si>
    <t>количество ед</t>
  </si>
  <si>
    <t>Стоимость, руб</t>
  </si>
  <si>
    <t>6=4*5</t>
  </si>
  <si>
    <t>Средняя стоимость, руб</t>
  </si>
  <si>
    <t>Приобретение основных средств</t>
  </si>
  <si>
    <t>шт.</t>
  </si>
  <si>
    <t>в том числе по группам объектов:</t>
  </si>
  <si>
    <t>в том числе по группам материалов:</t>
  </si>
  <si>
    <t>Средства обучения</t>
  </si>
  <si>
    <t xml:space="preserve">ВСЕГО </t>
  </si>
  <si>
    <t>ФИО</t>
  </si>
  <si>
    <t>Исп.</t>
  </si>
  <si>
    <t>дата</t>
  </si>
  <si>
    <t>ФОРМА</t>
  </si>
  <si>
    <t>Численность работников, получающих выплату, чел.</t>
  </si>
  <si>
    <t>Среднемесячный размер одной выплаты, руб</t>
  </si>
  <si>
    <t>количество выплат в год на одного работника</t>
  </si>
  <si>
    <t>6=3*4*5</t>
  </si>
  <si>
    <t>2. Услуги связи КОСГУ 221</t>
  </si>
  <si>
    <t>Абонентская плата за номер</t>
  </si>
  <si>
    <t>Повременная оплата междугородних и местных телефонных соединений</t>
  </si>
  <si>
    <t>количество минут, ед.</t>
  </si>
  <si>
    <t>абонентская плата за радиоточку</t>
  </si>
  <si>
    <t>количество точек, ед.</t>
  </si>
  <si>
    <t>телефон охраны</t>
  </si>
  <si>
    <t>количество ресурса, ед.</t>
  </si>
  <si>
    <t>Иные услуги связи</t>
  </si>
  <si>
    <t>передача отчетов</t>
  </si>
  <si>
    <t>3. Транспортные услуги КОСГУ 222</t>
  </si>
  <si>
    <t>Доставка грузов (наем транспортных средств)</t>
  </si>
  <si>
    <t>количество машин, ед</t>
  </si>
  <si>
    <t>4. Коммунальные услуги КОСГУ 223</t>
  </si>
  <si>
    <t>Электроснабжение</t>
  </si>
  <si>
    <t>кВт час.</t>
  </si>
  <si>
    <t>Теплоснабжение</t>
  </si>
  <si>
    <t>Ккал</t>
  </si>
  <si>
    <t>Горячее водоснабжение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</si>
  <si>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</si>
  <si>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>Холодное водоснабжение</t>
  </si>
  <si>
    <t>Водоотведение</t>
  </si>
  <si>
    <t>1.</t>
  </si>
  <si>
    <t xml:space="preserve">Содержание объектов недвижимого имущества </t>
  </si>
  <si>
    <t>Техническое обслуживание и регламентно-профилактический ремонт отопительной системы здания</t>
  </si>
  <si>
    <t>количество зданий, ед.</t>
  </si>
  <si>
    <t xml:space="preserve"> Подготовка отопительной системы, индивидуального теплового пункта к зимнему сезону</t>
  </si>
  <si>
    <t>количество оборудования, ед.</t>
  </si>
  <si>
    <t>1.3.</t>
  </si>
  <si>
    <t>Техническое обслуживание и регламентно-профилактический ремонт электрооборудования (электрощитовых) здания</t>
  </si>
  <si>
    <t>1.4.</t>
  </si>
  <si>
    <t>Информационно-техническое сопровождение узла учета тепловой энергии</t>
  </si>
  <si>
    <t>1.5.</t>
  </si>
  <si>
    <t>Содержание прилегающей территории</t>
  </si>
  <si>
    <t xml:space="preserve">    - эксплуатационные испытания малых архитектурных фор, игрового и спортивного оборудования (на игровых площадках)</t>
  </si>
  <si>
    <t>количество зданий, ед</t>
  </si>
  <si>
    <t>1.6.</t>
  </si>
  <si>
    <t>Обслуживание и уборка помещения</t>
  </si>
  <si>
    <t xml:space="preserve">    - дезинсекция, дератизация</t>
  </si>
  <si>
    <t>кв.м.</t>
  </si>
  <si>
    <t xml:space="preserve">    - очистка кровли от снега, наледи</t>
  </si>
  <si>
    <t xml:space="preserve">    - зарядка огнетушителей</t>
  </si>
  <si>
    <t>количество единиц</t>
  </si>
  <si>
    <t xml:space="preserve">    - стирка белья</t>
  </si>
  <si>
    <t>количество белья, кг</t>
  </si>
  <si>
    <t xml:space="preserve">    </t>
  </si>
  <si>
    <t xml:space="preserve">    - ремонт и госповерка весов</t>
  </si>
  <si>
    <t>1.7.</t>
  </si>
  <si>
    <t>Вывоз ТБО</t>
  </si>
  <si>
    <t>куб.м.</t>
  </si>
  <si>
    <t>2.</t>
  </si>
  <si>
    <t xml:space="preserve">Содержание объектов движимого имущества </t>
  </si>
  <si>
    <t>Техническое обслуживание и регламентно-профилактический ремонт систем кондиционирования и вентиляции</t>
  </si>
  <si>
    <t>количество оборудования (ед.)</t>
  </si>
  <si>
    <t>Техническое обслуживание систем пожарной сигнализации</t>
  </si>
  <si>
    <t>количество устройств, ед.</t>
  </si>
  <si>
    <t>Техническое обслуживание систем охранно-тревожной сигнализации</t>
  </si>
  <si>
    <t>Техническое обслуживание систем видеонаблюдения</t>
  </si>
  <si>
    <t>2.5.</t>
  </si>
  <si>
    <t>Ремонт систем пожарной, охранной сигнализации, системы видеонаблюдения</t>
  </si>
  <si>
    <t>2.6.</t>
  </si>
  <si>
    <t>Технический осмотр и ремонт автотранспорта</t>
  </si>
  <si>
    <t>количество автотранспорта (ед.)</t>
  </si>
  <si>
    <t>Услуги охраны (тревожная кнопка)</t>
  </si>
  <si>
    <t>Абонентское обслуживание пожарного мониторинга</t>
  </si>
  <si>
    <t>Абонентское обслуживание (1С; Парус)</t>
  </si>
  <si>
    <t>количество программ, ед</t>
  </si>
  <si>
    <t>Лицензирование программы (1С; Парус)</t>
  </si>
  <si>
    <t>Медицинский осмотр работников</t>
  </si>
  <si>
    <t>количество человек</t>
  </si>
  <si>
    <t>Предрейсовый медосмотр водителей</t>
  </si>
  <si>
    <t>Программа по передаче электронной отчетности в ФНС и ПФ РФ</t>
  </si>
  <si>
    <t>Аккарицидная обработка</t>
  </si>
  <si>
    <t>Налоговая база, руб</t>
  </si>
  <si>
    <t>Сумма исчисленного налога, подлежащего уплате, руб</t>
  </si>
  <si>
    <t>Налог на имущество, всего</t>
  </si>
  <si>
    <t>в том числе по группам:                                                                                                         недвижимое имущество</t>
  </si>
  <si>
    <t>движимое имущество</t>
  </si>
  <si>
    <t>Земельный налог, всего</t>
  </si>
  <si>
    <t>в том числе по участкам:</t>
  </si>
  <si>
    <t>Транспортный налог, всего</t>
  </si>
  <si>
    <t>3.1.</t>
  </si>
  <si>
    <t>в том числе по транспортным средствам:</t>
  </si>
  <si>
    <t>госпошлина</t>
  </si>
  <si>
    <t>пени, штрафы</t>
  </si>
  <si>
    <t>Категория льготников</t>
  </si>
  <si>
    <t>Количество, чел</t>
  </si>
  <si>
    <t>Плановые дни посещения</t>
  </si>
  <si>
    <t>Льготники по родительской плате 50%</t>
  </si>
  <si>
    <t>в том числе:                                                 с 1 года до 3-х лет</t>
  </si>
  <si>
    <t>с 3 до 7 лет</t>
  </si>
  <si>
    <t>Льготники по родительской плате 100%</t>
  </si>
  <si>
    <t>Норма пробега на 1 а/м, км/мес.</t>
  </si>
  <si>
    <t>Норма расхода (л. /100 км)</t>
  </si>
  <si>
    <t>6=4*3/100*5*9мес/1000</t>
  </si>
  <si>
    <t>Приобретение бензина</t>
  </si>
  <si>
    <t>в том числе:                                                    по транспортным средствам:</t>
  </si>
  <si>
    <t>Приобретение смазочных материалов</t>
  </si>
  <si>
    <t>КОСГУ</t>
  </si>
  <si>
    <t>Расчет</t>
  </si>
  <si>
    <t>Платные услуги</t>
  </si>
  <si>
    <t>4. Услуги связи КОСГУ 221</t>
  </si>
  <si>
    <t>5. Транспортные услуги КОСГУ 222</t>
  </si>
  <si>
    <t>6. Коммунальные услуги КОСГУ 223</t>
  </si>
  <si>
    <t>Средства добровольных пожертвований, грантов, премий</t>
  </si>
  <si>
    <t>Средства от сдачи в аренду муниципального имущества, находящегося в оперативном управлении</t>
  </si>
  <si>
    <t>1. Услуги связи КОСГУ 221</t>
  </si>
  <si>
    <t>2. Транспортные услуги КОСГУ 222</t>
  </si>
  <si>
    <t>Средства  от возмещения коммунальных услуг и эксплуатационных расходов по договорам аренды и безвозмездного пользования</t>
  </si>
  <si>
    <t>Целеывые сцбсидии (субсидии на иные цели)</t>
  </si>
  <si>
    <t>1. Расчеты (обоснования) поступлений по доходам от арендной платы за использование собственности</t>
  </si>
  <si>
    <t>Ставка арендной платы, руб</t>
  </si>
  <si>
    <t>Общая сумма поступлений, руб.</t>
  </si>
  <si>
    <t xml:space="preserve">2. Расчеты (обоснования) расходов </t>
  </si>
  <si>
    <t>1. Расчеты (обоснования) поступлений по доходам от оказания услуг (выполнения работ) в рамках муниципального задания</t>
  </si>
  <si>
    <t>Наименование услуги (работы)</t>
  </si>
  <si>
    <t>Объем услуг (работ)</t>
  </si>
  <si>
    <t>Стоимость единицы услуги (работы), руб</t>
  </si>
  <si>
    <t>1. Расчеты (обоснования) поступлений по доходам в виде целевых субсидий</t>
  </si>
  <si>
    <t>Наименование целевой субсидии</t>
  </si>
  <si>
    <t>Сумма поступлений, руб.</t>
  </si>
  <si>
    <t xml:space="preserve">1. Расчеты (обоснования) поступлений от оказания услуг (выполнения работ) на платной основе 
и от иной приносящей доход деятельности
</t>
  </si>
  <si>
    <t>Количество договоров</t>
  </si>
  <si>
    <t>1. Расчеты (обоснования) поступлений от  добровольных пожертвований, грантов, премий</t>
  </si>
  <si>
    <t xml:space="preserve">Наименование </t>
  </si>
  <si>
    <t>Размер пожертвований, грантов, премий, руб</t>
  </si>
  <si>
    <t xml:space="preserve">1. Расчеты (обоснования) поступлений в виде возмещения расходов, понесенных в связи с эксплуатацией 
муниципального имущества, закрепленного на праве оперативного управления
</t>
  </si>
  <si>
    <t>Стоимость услуг, руб</t>
  </si>
  <si>
    <t>Количество в год</t>
  </si>
  <si>
    <t>Выплаты, уменьшающие доход, всего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</si>
  <si>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</si>
  <si>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</si>
  <si>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</si>
  <si>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>Прочие выплаты, всего</t>
  </si>
  <si>
    <t>прочие поступления, всего</t>
  </si>
  <si>
    <t xml:space="preserve">Остаток средств на начало текущего финансового года </t>
  </si>
  <si>
    <t>Остаток средств на конец текущего финансового года</t>
  </si>
  <si>
    <t>Вывоз мусора</t>
  </si>
  <si>
    <t>1. Прочие несоциальные выплаты персоналу в денежной форме КОСГУ 212</t>
  </si>
  <si>
    <t>Абонентская плата</t>
  </si>
  <si>
    <t>количествочасов, ед</t>
  </si>
  <si>
    <t>2. Начисления на выплаты по оплате труда КОСГУ 213</t>
  </si>
  <si>
    <t>4. Прочие работы, услуги КОСГУ 226</t>
  </si>
  <si>
    <t>5. Увеличение стоимости основных средств КОСГУ 310</t>
  </si>
  <si>
    <t>Приобретение оборотных запасов (маиериалов)</t>
  </si>
  <si>
    <t>6. Увеличение стоимости прочих оборотных запасов (материалов) КОСГУ 346</t>
  </si>
  <si>
    <t>5. Работы, услуги по содержанию имущества КОСГУ 225</t>
  </si>
  <si>
    <t>6. Прочие работы, услуги КОСГУ 226</t>
  </si>
  <si>
    <t>7. Налоги, пошлины и сборы КОСГУ 291</t>
  </si>
  <si>
    <t>8. Прочие расходы КОСГУ 291-296</t>
  </si>
  <si>
    <t>9. Увеличение стоимости основных средств КОСГУ 310</t>
  </si>
  <si>
    <t>10.Увеличение стоимости продуктов питания КОСГУ 342</t>
  </si>
  <si>
    <t>11. Увеличение стоимости горюче-смазочных материалов  КОСГУ 343</t>
  </si>
  <si>
    <t>12. Увеличение стоимости строительных материалов КОСГУ 344</t>
  </si>
  <si>
    <t>13.Увеличение стоимости мягкого инвентаря КОСГУ 345</t>
  </si>
  <si>
    <t>14. Увеличение стоимости прочих оборотных запасов (материалов) КОСГУ 346</t>
  </si>
  <si>
    <t>2.Прочие несоциальные выплаты персоналу в денежной форме КОСГУ 212</t>
  </si>
  <si>
    <t>9. Прочие работы, услуги КОСГУ 226</t>
  </si>
  <si>
    <t>11. Увеличение стоимости основных средств КОСГУ 310</t>
  </si>
  <si>
    <t>12. Увеличение стоимости горюче-смазочных материалов  КОСГУ 343</t>
  </si>
  <si>
    <t>13. Увеличение стоимости строительных материалов КОСГУ 344</t>
  </si>
  <si>
    <t>14.Увеличение стоимости мягкого инвентаря КОСГУ 345</t>
  </si>
  <si>
    <t>15. Увеличение стоимости прочих оборотных запасов (материалов) КОСГУ 346</t>
  </si>
  <si>
    <t>1.Прочие несоциальные выплаты персоналу в денежной форме КОСГУ 212</t>
  </si>
  <si>
    <t>6. Налоги, пошлины и сборы КОСГУ 291</t>
  </si>
  <si>
    <t>8. Увеличение стоимости горюче-смазочных материалов  КОСГУ 343</t>
  </si>
  <si>
    <t>10.Увеличение стоимости мягкого инвентаря КОСГУ 345</t>
  </si>
  <si>
    <t>3.  Работы, услуги по содержанию имущества КОСГУ 225</t>
  </si>
  <si>
    <t>5. Налоги, пошлины и сборы КОСГУ 291</t>
  </si>
  <si>
    <t>6. Увеличение стоимости основных средств КОСГУ 310</t>
  </si>
  <si>
    <t>7. Увеличение стоимости горюче-смазочных материалов  КОСГУ 343</t>
  </si>
  <si>
    <t>8. Увеличение стоимости строительных материалов КОСГУ 344</t>
  </si>
  <si>
    <t>9.Увеличение стоимости мягкого инвентаря КОСГУ 345</t>
  </si>
  <si>
    <t>10. Увеличение стоимости прочих оборотных запасов (материалов) КОСГУ 346</t>
  </si>
  <si>
    <t>доходы от оказания  платных услуг</t>
  </si>
  <si>
    <t>безвозмездные денежные поступления, всего</t>
  </si>
  <si>
    <t>1400</t>
  </si>
  <si>
    <t>1411</t>
  </si>
  <si>
    <t>1412</t>
  </si>
  <si>
    <t>1413</t>
  </si>
  <si>
    <t>1414</t>
  </si>
  <si>
    <t>1415</t>
  </si>
  <si>
    <t>1416</t>
  </si>
  <si>
    <t>1417</t>
  </si>
  <si>
    <t>150</t>
  </si>
  <si>
    <t>152</t>
  </si>
  <si>
    <t>5)</t>
  </si>
  <si>
    <t>(наименование должности уполномоченного лица)</t>
  </si>
  <si>
    <t xml:space="preserve">Код по бюджетной классификации Российской Федерации </t>
  </si>
  <si>
    <t>9</t>
  </si>
  <si>
    <t>10</t>
  </si>
  <si>
    <t>1216</t>
  </si>
  <si>
    <t>ОБ ОПЕРАЦИЯХ С ЦЕЛЕВЫМИ СУБСИДИЯМИ, ПРЕДОСТАВЛЕННЫМИ МУНИЦИПАЛЬНОМУ УЧРЕЖДЕНИЮ НА 20</t>
  </si>
  <si>
    <t>1418</t>
  </si>
  <si>
    <t>к Порядку составления и утверждения планов финансово-хозяйственной деятельности муниципальных бюджетных и автономных учреждений Ангарского городского округа, находящихся в ведении Управления образования администрации Ангарского городского округа»</t>
  </si>
  <si>
    <t xml:space="preserve">Раздел 2. Сведения по выплатам на закупки товаров, работ, услуг </t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</si>
  <si>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</si>
  <si>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</si>
  <si>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</si>
  <si>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</si>
  <si>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</si>
  <si>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 xml:space="preserve">в соответствии с Федеральным законом № 223-ФЗ </t>
  </si>
  <si>
    <t xml:space="preserve">за счет субсидий, предоставляемых на осуществление капитальных вложений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</si>
  <si>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</si>
  <si>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121</t>
  </si>
  <si>
    <t>135</t>
  </si>
  <si>
    <t>141</t>
  </si>
  <si>
    <t>доходы от штрафов, пеней, иных сумм принудительного изъятия</t>
  </si>
  <si>
    <t>155</t>
  </si>
  <si>
    <t>в том числе:                                                                                                                                                           доходы  от собственности</t>
  </si>
  <si>
    <t>доходы  от сдачи в аренду муниципального имущества, находящегося в оперативном управлении</t>
  </si>
  <si>
    <t>1111</t>
  </si>
  <si>
    <t>Управление образования администрации Ангарского городского округа</t>
  </si>
  <si>
    <t>(наименование учреждения)</t>
  </si>
  <si>
    <t>Аналитический код</t>
  </si>
  <si>
    <t xml:space="preserve">                                                                                             Приложение</t>
  </si>
  <si>
    <t>000</t>
  </si>
  <si>
    <t xml:space="preserve">План финансово-хозяйственной деятельности </t>
  </si>
  <si>
    <t>Муниципальное бюджетное общеобразовательное учереждение "Средняя общеобразовательная школа №24"</t>
  </si>
  <si>
    <t>на 2020  год и плановый период 2021 и 2022 годов</t>
  </si>
  <si>
    <t>20</t>
  </si>
  <si>
    <t>21</t>
  </si>
  <si>
    <t>22</t>
  </si>
  <si>
    <t>60702000000000003</t>
  </si>
  <si>
    <t>000000000</t>
  </si>
  <si>
    <t>60702000000000007</t>
  </si>
  <si>
    <t>60702000000000010</t>
  </si>
  <si>
    <t>60702000000000014</t>
  </si>
  <si>
    <t>Доходы от оказания платных услуг</t>
  </si>
  <si>
    <t>Доходы от добровольных пожертвований, грантов, премий</t>
  </si>
  <si>
    <t>Доходы от возмещения коммунальных услуг и эксплуатационных расходов по договорам аренды и безвозмездного пользования</t>
  </si>
  <si>
    <t>3801014064/380101001</t>
  </si>
  <si>
    <t>20.01.2020</t>
  </si>
  <si>
    <t>27269693</t>
  </si>
  <si>
    <t>25703000</t>
  </si>
  <si>
    <t>706</t>
  </si>
  <si>
    <t>А.А. Чикишев</t>
  </si>
  <si>
    <t>Г.М.Зайцева</t>
  </si>
  <si>
    <t>8(3955)530328</t>
  </si>
  <si>
    <t>января</t>
  </si>
  <si>
    <t>обслуживание средств ПЦО</t>
  </si>
  <si>
    <t>руб.</t>
  </si>
  <si>
    <t>услуги охраны</t>
  </si>
  <si>
    <t>обслуживание здания</t>
  </si>
  <si>
    <t>работы по замене освещения</t>
  </si>
  <si>
    <t>Зам.гл.бухгалтера</t>
  </si>
  <si>
    <t>Зайцева Г.М.</t>
  </si>
  <si>
    <t>Чикишев А.А.</t>
  </si>
  <si>
    <t>зам.гл.бухгалтера</t>
  </si>
  <si>
    <t>8 (3955)53-03-28</t>
  </si>
  <si>
    <t>8 (3955) 53-03-28</t>
  </si>
  <si>
    <t xml:space="preserve">директор </t>
  </si>
  <si>
    <t xml:space="preserve">января </t>
  </si>
  <si>
    <t>Лысак Л.И.</t>
  </si>
  <si>
    <t>380104064</t>
  </si>
  <si>
    <t>380101001</t>
  </si>
  <si>
    <t>Директор</t>
  </si>
  <si>
    <t>МБОУ "СОШ №24"</t>
  </si>
  <si>
    <t xml:space="preserve"> от "20"        января        2020</t>
  </si>
  <si>
    <t>60702061027302001</t>
  </si>
  <si>
    <t>6ОБ001000</t>
  </si>
  <si>
    <t>266</t>
  </si>
  <si>
    <t>60702061020000101</t>
  </si>
  <si>
    <t>6МБ001000</t>
  </si>
  <si>
    <t>852</t>
  </si>
  <si>
    <t>853</t>
  </si>
  <si>
    <t>293</t>
  </si>
  <si>
    <t>292</t>
  </si>
  <si>
    <t>344</t>
  </si>
  <si>
    <t>2614</t>
  </si>
  <si>
    <t>2615</t>
  </si>
  <si>
    <t>2616</t>
  </si>
  <si>
    <t>1.1. Социальные пособия и компенсации персоналу в денежной форме КОСГУ 266</t>
  </si>
  <si>
    <t>7. Увеличение стоимости прочих материальных запасов однократного применения КОСГУ 349</t>
  </si>
  <si>
    <t>Аттестаты</t>
  </si>
  <si>
    <t>капитальный ремонт актового зала</t>
  </si>
  <si>
    <t>60702064010000102</t>
  </si>
  <si>
    <t>6МБ101056</t>
  </si>
  <si>
    <t>Обеспечение питанием детей из многодетных и малоимущих семей, обучающихся в муниципальных образовательных учреждения (областные средства)</t>
  </si>
  <si>
    <t>61004062Р17305002</t>
  </si>
  <si>
    <t>6ОБ101102</t>
  </si>
  <si>
    <t>Обеспечение мер социальной поддержки семьям, имеющих детей, выехавших зи населенных пунктов Иркутской области, пострадавших в результате паводка</t>
  </si>
  <si>
    <t>61004062097317002</t>
  </si>
  <si>
    <t>6ОБ101174</t>
  </si>
  <si>
    <t>капитальный ремонт  (в том числе проектно-сметная документация)</t>
  </si>
  <si>
    <t>Обеспечение бесплатным двухразовым питанием обучающихся с ограниченными возможностями здоровья</t>
  </si>
  <si>
    <t>6ОБ101108</t>
  </si>
  <si>
    <t>6МБ101108</t>
  </si>
  <si>
    <t>38:26:40105:319</t>
  </si>
  <si>
    <t>Лицензия ПП "Сайты для образовательных организаций"</t>
  </si>
  <si>
    <t>Генер.квал.сертификата иключа пр.эл.подписи "Аттестаты"</t>
  </si>
  <si>
    <t>Учебное оборудование</t>
  </si>
  <si>
    <t>Учебники</t>
  </si>
  <si>
    <t>Учебная мебель</t>
  </si>
  <si>
    <t xml:space="preserve">Лицензия эл.журнала </t>
  </si>
  <si>
    <t>15700, 1924</t>
  </si>
  <si>
    <t>1. Код субсидии 6ОБ101102 - Обеспечение питанием детей из многодетных и малоимущих семей, обучающихся в муниципальных образовательных учреждения (областные средства)</t>
  </si>
  <si>
    <t>услуги по организации питания детей с ограниченными возможностями</t>
  </si>
  <si>
    <t xml:space="preserve">7-10 лет 114 дет. х 64 руб. х 137 дн.                                                              11-18 лет 138дет. х 74 руб. х 182 дн.      </t>
  </si>
  <si>
    <t>1. Код субсидии 6ОБ101174 - Обеспечение мер социальной поддержки семьям, имеющих детей, выехавших зи населенных пунктов Иркутской области, пострадавших в результате паводка</t>
  </si>
  <si>
    <t>услуги по организации питания детей из малообеспеченных семей</t>
  </si>
  <si>
    <t>1. Код субсидии 6ОБ101108 - Обеспечение бесплатным двухразовым питанием обучающихся с ограниченными возможностями здоровья</t>
  </si>
  <si>
    <t>1. Код субсидии 6МБ101108 - Обеспечение бесплатным двухразовым питанием обучающихся с ограниченными возможностями здоровья</t>
  </si>
  <si>
    <t xml:space="preserve">7-10 лет 2 дет. х 89,60 руб. х 60 дн.                                                              11-18 лет 2дет. х 103,60 руб. х 60 дн.      </t>
  </si>
  <si>
    <t xml:space="preserve">7-10 лет 2дет. х 17,07 руб. х 60 дн.                                                    11-18 лет 2дет. х 19,73 руб. х 60 дн.      </t>
  </si>
  <si>
    <t>1. Код субсидии 6МБ101056 - капитальный ремонт  (в том числе проектно-сметная документация)</t>
  </si>
  <si>
    <t>капитальный ремонт кровли основного здания</t>
  </si>
  <si>
    <t>услуги по организации питания детей выехавших зи населенных пунктов Иркутской области, пострадавших в результате паводка</t>
  </si>
  <si>
    <t>консультационные занятия  первоклассников</t>
  </si>
  <si>
    <t>2.Начисления на выплаты по оплате труда КОСГУ 213</t>
  </si>
  <si>
    <t>4. Налоги, пошлины и сборы КОСГУ 291</t>
  </si>
  <si>
    <t>работы по ремонту санитарных узлов</t>
  </si>
  <si>
    <t>5. Налоги, пошлины и сборы КОСГУ 292</t>
  </si>
  <si>
    <t>6. Налоги, пошлины и сборы КОСГУ 293</t>
  </si>
  <si>
    <t>добровольные пожертования на уставную деятельность учереждения</t>
  </si>
  <si>
    <t>Медали</t>
  </si>
  <si>
    <t>штраф</t>
  </si>
  <si>
    <t>земельный налог</t>
  </si>
  <si>
    <t>внутризоновое соединение</t>
  </si>
  <si>
    <t>текущий ремонт</t>
  </si>
  <si>
    <t>стирка белья</t>
  </si>
  <si>
    <t>установка оконных блоков</t>
  </si>
  <si>
    <t>заправка картриджа</t>
  </si>
  <si>
    <t>руб</t>
  </si>
  <si>
    <t>Услуги по сопровождению ПП 1С</t>
  </si>
  <si>
    <t>Лицензия электронного журнала</t>
  </si>
  <si>
    <t>услуги охранны</t>
  </si>
  <si>
    <t>работы по монтажу</t>
  </si>
  <si>
    <t>орг.техники</t>
  </si>
  <si>
    <t>Строительные материалы</t>
  </si>
  <si>
    <t>Хозяйственные товары, санпринадлежности</t>
  </si>
  <si>
    <t>Аренда учебного класса</t>
  </si>
  <si>
    <t xml:space="preserve">Возмещение коммунальных услуг </t>
  </si>
  <si>
    <t>6070206209S297602</t>
  </si>
  <si>
    <t>2.  Работы, услуги по содержанию имущества КОСГУ 225</t>
  </si>
  <si>
    <t>3. Прочие работы, услуги КОСГУ 226</t>
  </si>
  <si>
    <t>4. Увеличение стоимости основных средств КОСГУ 310</t>
  </si>
  <si>
    <t>5. Увеличение стоимости строительных материалов КОСГУ 344</t>
  </si>
  <si>
    <t xml:space="preserve">7-10 лет  дет. х 121,00 руб. х 87 дн.                                                              11-18 лет 1дет. х 139,00 руб. х 87 дн.      </t>
  </si>
  <si>
    <t>1. Коммунальные услуги КОСГУ 223</t>
  </si>
  <si>
    <t>2. Услуги по содержанию имущества КОСГУ 225</t>
  </si>
  <si>
    <t>3. Прочие услуги КОСГУ 226</t>
  </si>
  <si>
    <t>1.  Работы, услуги по содержанию имущества КОСГУ 225</t>
  </si>
  <si>
    <t>2. Прочие работы, услуги КОСГУ 226</t>
  </si>
  <si>
    <t>Остаток не использованных средств за 2019 г</t>
  </si>
  <si>
    <t>Реализация основных общеобразовательных программ начального общего, основного общего  и среднего общего образования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</si>
</sst>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  <numFmt numFmtId="180" formatCode="#,##0.00&quot;р.&quot;"/>
    <numFmt numFmtId="181" formatCode="[$-FC19]d\ mmmm\ yyyy\ &quot;г.&quot;"/>
    <numFmt numFmtId="182" formatCode="#,##0.00_р_."/>
    <numFmt numFmtId="183" formatCode="#,##0.00_ ;\-#,##0.00\ "/>
  </numFmts>
  <fonts count="99">
    <font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Narrow"/>
      <family val="2"/>
    </font>
    <font>
      <sz val="8"/>
      <name val="Arial Narrow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4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Arial"/>
      <family val="2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8"/>
      <color indexed="10"/>
      <name val="Times New Roman"/>
      <family val="1"/>
    </font>
    <font>
      <i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8"/>
      <color rgb="FFFF0000"/>
      <name val="Times New Roman"/>
      <family val="1"/>
    </font>
    <font>
      <i/>
      <sz val="10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20" fillId="21" borderId="0" applyNumberFormat="0" applyBorder="0" applyAlignment="0" applyProtection="0"/>
    <xf numFmtId="0" fontId="66" fillId="22" borderId="0" applyNumberFormat="0" applyBorder="0" applyAlignment="0" applyProtection="0"/>
    <xf numFmtId="0" fontId="20" fillId="23" borderId="0" applyNumberFormat="0" applyBorder="0" applyAlignment="0" applyProtection="0"/>
    <xf numFmtId="0" fontId="66" fillId="24" borderId="0" applyNumberFormat="0" applyBorder="0" applyAlignment="0" applyProtection="0"/>
    <xf numFmtId="0" fontId="20" fillId="25" borderId="0" applyNumberFormat="0" applyBorder="0" applyAlignment="0" applyProtection="0"/>
    <xf numFmtId="0" fontId="66" fillId="26" borderId="0" applyNumberFormat="0" applyBorder="0" applyAlignment="0" applyProtection="0"/>
    <xf numFmtId="0" fontId="20" fillId="27" borderId="0" applyNumberFormat="0" applyBorder="0" applyAlignment="0" applyProtection="0"/>
    <xf numFmtId="0" fontId="66" fillId="28" borderId="0" applyNumberFormat="0" applyBorder="0" applyAlignment="0" applyProtection="0"/>
    <xf numFmtId="0" fontId="20" fillId="29" borderId="0" applyNumberFormat="0" applyBorder="0" applyAlignment="0" applyProtection="0"/>
    <xf numFmtId="0" fontId="66" fillId="30" borderId="0" applyNumberFormat="0" applyBorder="0" applyAlignment="0" applyProtection="0"/>
    <xf numFmtId="0" fontId="20" fillId="31" borderId="0" applyNumberFormat="0" applyBorder="0" applyAlignment="0" applyProtection="0"/>
    <xf numFmtId="0" fontId="67" fillId="32" borderId="1" applyNumberFormat="0" applyAlignment="0" applyProtection="0"/>
    <xf numFmtId="0" fontId="21" fillId="33" borderId="2" applyNumberFormat="0" applyAlignment="0" applyProtection="0"/>
    <xf numFmtId="0" fontId="68" fillId="34" borderId="3" applyNumberFormat="0" applyAlignment="0" applyProtection="0"/>
    <xf numFmtId="0" fontId="22" fillId="35" borderId="4" applyNumberFormat="0" applyAlignment="0" applyProtection="0"/>
    <xf numFmtId="0" fontId="69" fillId="34" borderId="1" applyNumberFormat="0" applyAlignment="0" applyProtection="0"/>
    <xf numFmtId="0" fontId="23" fillId="35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24" fillId="0" borderId="6" applyNumberFormat="0" applyFill="0" applyAlignment="0" applyProtection="0"/>
    <xf numFmtId="0" fontId="71" fillId="0" borderId="7" applyNumberFormat="0" applyFill="0" applyAlignment="0" applyProtection="0"/>
    <xf numFmtId="0" fontId="25" fillId="0" borderId="8" applyNumberFormat="0" applyFill="0" applyAlignment="0" applyProtection="0"/>
    <xf numFmtId="0" fontId="72" fillId="0" borderId="9" applyNumberFormat="0" applyFill="0" applyAlignment="0" applyProtection="0"/>
    <xf numFmtId="0" fontId="26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3" fillId="0" borderId="11" applyNumberFormat="0" applyFill="0" applyAlignment="0" applyProtection="0"/>
    <xf numFmtId="0" fontId="27" fillId="0" borderId="12" applyNumberFormat="0" applyFill="0" applyAlignment="0" applyProtection="0"/>
    <xf numFmtId="0" fontId="74" fillId="36" borderId="13" applyNumberFormat="0" applyAlignment="0" applyProtection="0"/>
    <xf numFmtId="0" fontId="28" fillId="37" borderId="14" applyNumberFormat="0" applyAlignment="0" applyProtection="0"/>
    <xf numFmtId="0" fontId="7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6" fillId="38" borderId="0" applyNumberFormat="0" applyBorder="0" applyAlignment="0" applyProtection="0"/>
    <xf numFmtId="0" fontId="30" fillId="39" borderId="0" applyNumberFormat="0" applyBorder="0" applyAlignment="0" applyProtection="0"/>
    <xf numFmtId="0" fontId="65" fillId="0" borderId="0">
      <alignment/>
      <protection/>
    </xf>
    <xf numFmtId="0" fontId="7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31" fillId="41" borderId="0" applyNumberFormat="0" applyBorder="0" applyAlignment="0" applyProtection="0"/>
    <xf numFmtId="0" fontId="7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0" fillId="43" borderId="16" applyNumberFormat="0" applyFont="0" applyAlignment="0" applyProtection="0"/>
    <xf numFmtId="9" fontId="0" fillId="0" borderId="0" applyFont="0" applyFill="0" applyBorder="0" applyAlignment="0" applyProtection="0"/>
    <xf numFmtId="0" fontId="79" fillId="0" borderId="17" applyNumberFormat="0" applyFill="0" applyAlignment="0" applyProtection="0"/>
    <xf numFmtId="0" fontId="33" fillId="0" borderId="18" applyNumberFormat="0" applyFill="0" applyAlignment="0" applyProtection="0"/>
    <xf numFmtId="0" fontId="8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1" fillId="44" borderId="0" applyNumberFormat="0" applyBorder="0" applyAlignment="0" applyProtection="0"/>
    <xf numFmtId="0" fontId="35" fillId="45" borderId="0" applyNumberFormat="0" applyBorder="0" applyAlignment="0" applyProtection="0"/>
  </cellStyleXfs>
  <cellXfs count="75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left"/>
    </xf>
    <xf numFmtId="0" fontId="1" fillId="0" borderId="20" xfId="0" applyNumberFormat="1" applyFont="1" applyBorder="1" applyAlignment="1">
      <alignment horizontal="left"/>
    </xf>
    <xf numFmtId="0" fontId="3" fillId="0" borderId="21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0" fontId="1" fillId="0" borderId="24" xfId="0" applyNumberFormat="1" applyFont="1" applyBorder="1" applyAlignment="1">
      <alignment horizontal="left"/>
    </xf>
    <xf numFmtId="0" fontId="1" fillId="0" borderId="25" xfId="0" applyNumberFormat="1" applyFont="1" applyBorder="1" applyAlignment="1">
      <alignment horizontal="left"/>
    </xf>
    <xf numFmtId="0" fontId="1" fillId="0" borderId="26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 vertical="top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left" wrapText="1"/>
    </xf>
    <xf numFmtId="0" fontId="14" fillId="0" borderId="0" xfId="0" applyNumberFormat="1" applyFont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left"/>
    </xf>
    <xf numFmtId="0" fontId="18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left" vertical="top"/>
    </xf>
    <xf numFmtId="0" fontId="13" fillId="0" borderId="30" xfId="0" applyNumberFormat="1" applyFont="1" applyBorder="1" applyAlignment="1">
      <alignment horizontal="left" vertical="top"/>
    </xf>
    <xf numFmtId="0" fontId="13" fillId="0" borderId="31" xfId="0" applyNumberFormat="1" applyFont="1" applyBorder="1" applyAlignment="1">
      <alignment horizontal="left" vertical="top"/>
    </xf>
    <xf numFmtId="0" fontId="13" fillId="0" borderId="32" xfId="0" applyNumberFormat="1" applyFont="1" applyBorder="1" applyAlignment="1">
      <alignment horizontal="left" vertical="top"/>
    </xf>
    <xf numFmtId="0" fontId="13" fillId="0" borderId="33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vertical="top"/>
    </xf>
    <xf numFmtId="0" fontId="12" fillId="0" borderId="34" xfId="0" applyNumberFormat="1" applyFont="1" applyBorder="1" applyAlignment="1">
      <alignment horizontal="left"/>
    </xf>
    <xf numFmtId="0" fontId="12" fillId="0" borderId="35" xfId="0" applyNumberFormat="1" applyFont="1" applyBorder="1" applyAlignment="1">
      <alignment horizontal="left"/>
    </xf>
    <xf numFmtId="0" fontId="12" fillId="0" borderId="36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right"/>
    </xf>
    <xf numFmtId="0" fontId="12" fillId="0" borderId="0" xfId="0" applyNumberFormat="1" applyFont="1" applyBorder="1" applyAlignment="1">
      <alignment horizontal="center" vertical="top"/>
    </xf>
    <xf numFmtId="0" fontId="19" fillId="0" borderId="37" xfId="0" applyNumberFormat="1" applyFont="1" applyBorder="1" applyAlignment="1">
      <alignment horizontal="center"/>
    </xf>
    <xf numFmtId="0" fontId="19" fillId="0" borderId="38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9" fillId="0" borderId="33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top"/>
    </xf>
    <xf numFmtId="0" fontId="13" fillId="0" borderId="39" xfId="0" applyNumberFormat="1" applyFont="1" applyBorder="1" applyAlignment="1">
      <alignment horizontal="left"/>
    </xf>
    <xf numFmtId="0" fontId="13" fillId="0" borderId="40" xfId="0" applyNumberFormat="1" applyFont="1" applyBorder="1" applyAlignment="1">
      <alignment horizontal="left"/>
    </xf>
    <xf numFmtId="0" fontId="17" fillId="0" borderId="41" xfId="0" applyNumberFormat="1" applyFont="1" applyBorder="1" applyAlignment="1">
      <alignment horizontal="left"/>
    </xf>
    <xf numFmtId="0" fontId="82" fillId="0" borderId="0" xfId="70" applyFont="1">
      <alignment/>
      <protection/>
    </xf>
    <xf numFmtId="0" fontId="83" fillId="0" borderId="0" xfId="70" applyFont="1">
      <alignment/>
      <protection/>
    </xf>
    <xf numFmtId="0" fontId="83" fillId="46" borderId="0" xfId="70" applyFont="1" applyFill="1">
      <alignment/>
      <protection/>
    </xf>
    <xf numFmtId="0" fontId="84" fillId="47" borderId="28" xfId="70" applyFont="1" applyFill="1" applyBorder="1" applyAlignment="1">
      <alignment horizontal="center" vertical="center" wrapText="1"/>
      <protection/>
    </xf>
    <xf numFmtId="0" fontId="85" fillId="0" borderId="0" xfId="70" applyFont="1">
      <alignment/>
      <protection/>
    </xf>
    <xf numFmtId="0" fontId="83" fillId="47" borderId="28" xfId="70" applyFont="1" applyFill="1" applyBorder="1" applyAlignment="1">
      <alignment horizontal="center" vertical="center" wrapText="1"/>
      <protection/>
    </xf>
    <xf numFmtId="0" fontId="83" fillId="0" borderId="28" xfId="70" applyFont="1" applyBorder="1" applyAlignment="1">
      <alignment wrapText="1"/>
      <protection/>
    </xf>
    <xf numFmtId="0" fontId="83" fillId="0" borderId="28" xfId="70" applyFont="1" applyBorder="1" applyAlignment="1">
      <alignment horizontal="center" wrapText="1"/>
      <protection/>
    </xf>
    <xf numFmtId="3" fontId="11" fillId="0" borderId="28" xfId="70" applyNumberFormat="1" applyFont="1" applyBorder="1" applyAlignment="1">
      <alignment horizontal="center" wrapText="1"/>
      <protection/>
    </xf>
    <xf numFmtId="4" fontId="11" fillId="0" borderId="28" xfId="70" applyNumberFormat="1" applyFont="1" applyBorder="1" applyAlignment="1">
      <alignment horizontal="center" wrapText="1"/>
      <protection/>
    </xf>
    <xf numFmtId="3" fontId="86" fillId="46" borderId="28" xfId="70" applyNumberFormat="1" applyFont="1" applyFill="1" applyBorder="1">
      <alignment/>
      <protection/>
    </xf>
    <xf numFmtId="173" fontId="83" fillId="0" borderId="28" xfId="70" applyNumberFormat="1" applyFont="1" applyBorder="1">
      <alignment/>
      <protection/>
    </xf>
    <xf numFmtId="4" fontId="38" fillId="0" borderId="28" xfId="70" applyNumberFormat="1" applyFont="1" applyBorder="1" applyAlignment="1">
      <alignment wrapText="1"/>
      <protection/>
    </xf>
    <xf numFmtId="0" fontId="83" fillId="0" borderId="28" xfId="70" applyFont="1" applyBorder="1" applyAlignment="1">
      <alignment horizontal="center"/>
      <protection/>
    </xf>
    <xf numFmtId="4" fontId="83" fillId="3" borderId="28" xfId="70" applyNumberFormat="1" applyFont="1" applyFill="1" applyBorder="1">
      <alignment/>
      <protection/>
    </xf>
    <xf numFmtId="0" fontId="83" fillId="0" borderId="28" xfId="70" applyFont="1" applyBorder="1">
      <alignment/>
      <protection/>
    </xf>
    <xf numFmtId="4" fontId="87" fillId="3" borderId="28" xfId="70" applyNumberFormat="1" applyFont="1" applyFill="1" applyBorder="1" applyAlignment="1">
      <alignment/>
      <protection/>
    </xf>
    <xf numFmtId="0" fontId="84" fillId="0" borderId="42" xfId="70" applyFont="1" applyBorder="1" applyAlignment="1">
      <alignment horizontal="left" wrapText="1"/>
      <protection/>
    </xf>
    <xf numFmtId="0" fontId="88" fillId="47" borderId="42" xfId="70" applyFont="1" applyFill="1" applyBorder="1" applyAlignment="1">
      <alignment horizontal="center" vertical="center" wrapText="1"/>
      <protection/>
    </xf>
    <xf numFmtId="0" fontId="89" fillId="0" borderId="0" xfId="70" applyFont="1">
      <alignment/>
      <protection/>
    </xf>
    <xf numFmtId="0" fontId="89" fillId="47" borderId="28" xfId="70" applyFont="1" applyFill="1" applyBorder="1" applyAlignment="1">
      <alignment horizontal="center" vertical="center" wrapText="1"/>
      <protection/>
    </xf>
    <xf numFmtId="0" fontId="38" fillId="0" borderId="42" xfId="70" applyFont="1" applyBorder="1" applyAlignment="1">
      <alignment horizontal="center" vertical="center" wrapText="1"/>
      <protection/>
    </xf>
    <xf numFmtId="4" fontId="83" fillId="3" borderId="28" xfId="70" applyNumberFormat="1" applyFont="1" applyFill="1" applyBorder="1" applyAlignment="1">
      <alignment horizontal="right"/>
      <protection/>
    </xf>
    <xf numFmtId="0" fontId="87" fillId="3" borderId="42" xfId="70" applyFont="1" applyFill="1" applyBorder="1" applyAlignment="1">
      <alignment horizontal="right" vertical="center"/>
      <protection/>
    </xf>
    <xf numFmtId="0" fontId="87" fillId="3" borderId="43" xfId="70" applyFont="1" applyFill="1" applyBorder="1" applyAlignment="1">
      <alignment horizontal="right" vertical="center"/>
      <protection/>
    </xf>
    <xf numFmtId="0" fontId="88" fillId="47" borderId="43" xfId="70" applyFont="1" applyFill="1" applyBorder="1" applyAlignment="1">
      <alignment horizontal="center" vertical="center" wrapText="1"/>
      <protection/>
    </xf>
    <xf numFmtId="0" fontId="84" fillId="47" borderId="42" xfId="70" applyFont="1" applyFill="1" applyBorder="1" applyAlignment="1">
      <alignment horizontal="center" vertical="center" wrapText="1"/>
      <protection/>
    </xf>
    <xf numFmtId="0" fontId="85" fillId="0" borderId="42" xfId="70" applyFont="1" applyBorder="1" applyAlignment="1">
      <alignment horizontal="left" wrapText="1"/>
      <protection/>
    </xf>
    <xf numFmtId="0" fontId="89" fillId="47" borderId="43" xfId="70" applyFont="1" applyFill="1" applyBorder="1" applyAlignment="1">
      <alignment horizontal="center" vertical="center" wrapText="1"/>
      <protection/>
    </xf>
    <xf numFmtId="0" fontId="89" fillId="47" borderId="42" xfId="70" applyFont="1" applyFill="1" applyBorder="1" applyAlignment="1">
      <alignment horizontal="center" vertical="center" wrapText="1"/>
      <protection/>
    </xf>
    <xf numFmtId="0" fontId="90" fillId="0" borderId="28" xfId="70" applyFont="1" applyBorder="1" applyAlignment="1">
      <alignment wrapText="1"/>
      <protection/>
    </xf>
    <xf numFmtId="0" fontId="90" fillId="0" borderId="28" xfId="70" applyFont="1" applyBorder="1" applyAlignment="1">
      <alignment horizontal="center" wrapText="1"/>
      <protection/>
    </xf>
    <xf numFmtId="0" fontId="39" fillId="0" borderId="42" xfId="70" applyFont="1" applyBorder="1" applyAlignment="1">
      <alignment horizontal="center" wrapText="1"/>
      <protection/>
    </xf>
    <xf numFmtId="4" fontId="39" fillId="0" borderId="42" xfId="70" applyNumberFormat="1" applyFont="1" applyBorder="1" applyAlignment="1">
      <alignment horizontal="center" wrapText="1"/>
      <protection/>
    </xf>
    <xf numFmtId="4" fontId="90" fillId="3" borderId="28" xfId="70" applyNumberFormat="1" applyFont="1" applyFill="1" applyBorder="1">
      <alignment/>
      <protection/>
    </xf>
    <xf numFmtId="0" fontId="90" fillId="0" borderId="0" xfId="70" applyFont="1">
      <alignment/>
      <protection/>
    </xf>
    <xf numFmtId="4" fontId="38" fillId="0" borderId="42" xfId="70" applyNumberFormat="1" applyFont="1" applyBorder="1" applyAlignment="1">
      <alignment horizontal="center" wrapText="1"/>
      <protection/>
    </xf>
    <xf numFmtId="0" fontId="84" fillId="47" borderId="28" xfId="70" applyFont="1" applyFill="1" applyBorder="1" applyAlignment="1">
      <alignment horizontal="left" vertical="center" wrapText="1"/>
      <protection/>
    </xf>
    <xf numFmtId="0" fontId="89" fillId="0" borderId="42" xfId="70" applyFont="1" applyBorder="1" applyAlignment="1">
      <alignment horizontal="center" wrapText="1"/>
      <protection/>
    </xf>
    <xf numFmtId="0" fontId="89" fillId="0" borderId="0" xfId="70" applyFont="1" applyAlignment="1">
      <alignment horizontal="center"/>
      <protection/>
    </xf>
    <xf numFmtId="0" fontId="38" fillId="0" borderId="28" xfId="70" applyFont="1" applyBorder="1" applyAlignment="1">
      <alignment horizontal="center" vertical="center" wrapText="1"/>
      <protection/>
    </xf>
    <xf numFmtId="2" fontId="83" fillId="0" borderId="28" xfId="70" applyNumberFormat="1" applyFont="1" applyBorder="1">
      <alignment/>
      <protection/>
    </xf>
    <xf numFmtId="0" fontId="83" fillId="0" borderId="42" xfId="70" applyFont="1" applyBorder="1" applyAlignment="1">
      <alignment horizontal="center" wrapText="1"/>
      <protection/>
    </xf>
    <xf numFmtId="4" fontId="87" fillId="3" borderId="28" xfId="70" applyNumberFormat="1" applyFont="1" applyFill="1" applyBorder="1">
      <alignment/>
      <protection/>
    </xf>
    <xf numFmtId="2" fontId="83" fillId="0" borderId="28" xfId="70" applyNumberFormat="1" applyFont="1" applyBorder="1" applyAlignment="1">
      <alignment horizontal="center"/>
      <protection/>
    </xf>
    <xf numFmtId="0" fontId="38" fillId="0" borderId="42" xfId="70" applyFont="1" applyBorder="1" applyAlignment="1">
      <alignment horizontal="center" wrapText="1"/>
      <protection/>
    </xf>
    <xf numFmtId="2" fontId="90" fillId="0" borderId="28" xfId="70" applyNumberFormat="1" applyFont="1" applyBorder="1" applyAlignment="1">
      <alignment horizontal="center"/>
      <protection/>
    </xf>
    <xf numFmtId="16" fontId="83" fillId="0" borderId="28" xfId="70" applyNumberFormat="1" applyFont="1" applyBorder="1" applyAlignment="1">
      <alignment horizontal="center" wrapText="1"/>
      <protection/>
    </xf>
    <xf numFmtId="0" fontId="87" fillId="0" borderId="42" xfId="70" applyFont="1" applyBorder="1" applyAlignment="1">
      <alignment horizontal="left" wrapText="1"/>
      <protection/>
    </xf>
    <xf numFmtId="0" fontId="90" fillId="47" borderId="43" xfId="70" applyFont="1" applyFill="1" applyBorder="1" applyAlignment="1">
      <alignment horizontal="center" vertical="center" wrapText="1"/>
      <protection/>
    </xf>
    <xf numFmtId="0" fontId="87" fillId="47" borderId="28" xfId="70" applyFont="1" applyFill="1" applyBorder="1" applyAlignment="1">
      <alignment horizontal="center" vertical="center" wrapText="1"/>
      <protection/>
    </xf>
    <xf numFmtId="0" fontId="91" fillId="0" borderId="42" xfId="70" applyFont="1" applyBorder="1" applyAlignment="1">
      <alignment horizontal="left" wrapText="1"/>
      <protection/>
    </xf>
    <xf numFmtId="0" fontId="83" fillId="47" borderId="43" xfId="70" applyFont="1" applyFill="1" applyBorder="1" applyAlignment="1">
      <alignment horizontal="center" vertical="center" wrapText="1"/>
      <protection/>
    </xf>
    <xf numFmtId="0" fontId="39" fillId="0" borderId="28" xfId="70" applyFont="1" applyBorder="1" applyAlignment="1">
      <alignment horizontal="center" wrapText="1"/>
      <protection/>
    </xf>
    <xf numFmtId="0" fontId="83" fillId="0" borderId="42" xfId="70" applyFont="1" applyBorder="1" applyAlignment="1">
      <alignment wrapText="1"/>
      <protection/>
    </xf>
    <xf numFmtId="4" fontId="38" fillId="0" borderId="28" xfId="70" applyNumberFormat="1" applyFont="1" applyBorder="1" applyAlignment="1">
      <alignment horizontal="center" wrapText="1"/>
      <protection/>
    </xf>
    <xf numFmtId="172" fontId="38" fillId="0" borderId="28" xfId="70" applyNumberFormat="1" applyFont="1" applyBorder="1" applyAlignment="1">
      <alignment horizontal="center" wrapText="1"/>
      <protection/>
    </xf>
    <xf numFmtId="4" fontId="90" fillId="3" borderId="28" xfId="70" applyNumberFormat="1" applyFont="1" applyFill="1" applyBorder="1" applyAlignment="1">
      <alignment horizontal="right"/>
      <protection/>
    </xf>
    <xf numFmtId="0" fontId="92" fillId="0" borderId="42" xfId="70" applyFont="1" applyBorder="1" applyAlignment="1">
      <alignment horizontal="left" wrapText="1"/>
      <protection/>
    </xf>
    <xf numFmtId="0" fontId="93" fillId="47" borderId="42" xfId="70" applyFont="1" applyFill="1" applyBorder="1" applyAlignment="1">
      <alignment horizontal="center" vertical="center" wrapText="1"/>
      <protection/>
    </xf>
    <xf numFmtId="0" fontId="92" fillId="47" borderId="28" xfId="70" applyFont="1" applyFill="1" applyBorder="1" applyAlignment="1">
      <alignment horizontal="center" vertical="center" wrapText="1"/>
      <protection/>
    </xf>
    <xf numFmtId="0" fontId="94" fillId="0" borderId="0" xfId="70" applyFont="1">
      <alignment/>
      <protection/>
    </xf>
    <xf numFmtId="0" fontId="94" fillId="47" borderId="28" xfId="70" applyFont="1" applyFill="1" applyBorder="1" applyAlignment="1">
      <alignment horizontal="center" vertical="center" wrapText="1"/>
      <protection/>
    </xf>
    <xf numFmtId="0" fontId="89" fillId="46" borderId="0" xfId="70" applyFont="1" applyFill="1">
      <alignment/>
      <protection/>
    </xf>
    <xf numFmtId="0" fontId="89" fillId="0" borderId="31" xfId="70" applyFont="1" applyBorder="1">
      <alignment/>
      <protection/>
    </xf>
    <xf numFmtId="0" fontId="89" fillId="46" borderId="31" xfId="70" applyFont="1" applyFill="1" applyBorder="1">
      <alignment/>
      <protection/>
    </xf>
    <xf numFmtId="0" fontId="89" fillId="0" borderId="0" xfId="70" applyFont="1" applyAlignment="1">
      <alignment horizontal="right"/>
      <protection/>
    </xf>
    <xf numFmtId="0" fontId="95" fillId="0" borderId="0" xfId="70" applyFont="1" applyAlignment="1">
      <alignment horizontal="center"/>
      <protection/>
    </xf>
    <xf numFmtId="0" fontId="96" fillId="0" borderId="44" xfId="70" applyFont="1" applyBorder="1" applyAlignment="1">
      <alignment horizontal="center"/>
      <protection/>
    </xf>
    <xf numFmtId="49" fontId="1" fillId="0" borderId="45" xfId="0" applyNumberFormat="1" applyFont="1" applyBorder="1" applyAlignment="1">
      <alignment horizontal="center"/>
    </xf>
    <xf numFmtId="0" fontId="8" fillId="0" borderId="28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83" fillId="0" borderId="0" xfId="70" applyFont="1" applyBorder="1">
      <alignment/>
      <protection/>
    </xf>
    <xf numFmtId="0" fontId="83" fillId="46" borderId="0" xfId="70" applyFont="1" applyFill="1" applyBorder="1">
      <alignment/>
      <protection/>
    </xf>
    <xf numFmtId="0" fontId="43" fillId="0" borderId="28" xfId="0" applyFont="1" applyBorder="1" applyAlignment="1">
      <alignment horizontal="center" vertical="center" wrapText="1"/>
    </xf>
    <xf numFmtId="0" fontId="90" fillId="0" borderId="0" xfId="70" applyFont="1" applyBorder="1">
      <alignment/>
      <protection/>
    </xf>
    <xf numFmtId="0" fontId="90" fillId="46" borderId="0" xfId="70" applyFont="1" applyFill="1" applyBorder="1">
      <alignment/>
      <protection/>
    </xf>
    <xf numFmtId="49" fontId="1" fillId="0" borderId="43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5" xfId="0" applyNumberFormat="1" applyFont="1" applyBorder="1" applyAlignment="1" applyProtection="1">
      <alignment horizontal="center"/>
      <protection locked="0"/>
    </xf>
    <xf numFmtId="49" fontId="1" fillId="0" borderId="28" xfId="0" applyNumberFormat="1" applyFont="1" applyBorder="1" applyAlignment="1" applyProtection="1">
      <alignment horizontal="center"/>
      <protection locked="0"/>
    </xf>
    <xf numFmtId="49" fontId="1" fillId="46" borderId="45" xfId="0" applyNumberFormat="1" applyFont="1" applyFill="1" applyBorder="1" applyAlignment="1" applyProtection="1">
      <alignment horizontal="center"/>
      <protection locked="0"/>
    </xf>
    <xf numFmtId="49" fontId="5" fillId="0" borderId="45" xfId="0" applyNumberFormat="1" applyFont="1" applyBorder="1" applyAlignment="1" applyProtection="1">
      <alignment horizontal="center"/>
      <protection locked="0"/>
    </xf>
    <xf numFmtId="49" fontId="5" fillId="0" borderId="28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0" borderId="44" xfId="0" applyNumberFormat="1" applyFont="1" applyBorder="1" applyAlignment="1">
      <alignment horizontal="center" vertical="top"/>
    </xf>
    <xf numFmtId="0" fontId="1" fillId="0" borderId="28" xfId="0" applyNumberFormat="1" applyFont="1" applyBorder="1" applyAlignment="1">
      <alignment horizontal="left"/>
    </xf>
    <xf numFmtId="49" fontId="1" fillId="0" borderId="42" xfId="0" applyNumberFormat="1" applyFont="1" applyBorder="1" applyAlignment="1">
      <alignment horizontal="center"/>
    </xf>
    <xf numFmtId="49" fontId="1" fillId="0" borderId="47" xfId="0" applyNumberFormat="1" applyFont="1" applyBorder="1" applyAlignment="1" applyProtection="1">
      <alignment horizontal="center"/>
      <protection locked="0"/>
    </xf>
    <xf numFmtId="49" fontId="1" fillId="0" borderId="48" xfId="0" applyNumberFormat="1" applyFont="1" applyBorder="1" applyAlignment="1">
      <alignment horizontal="center" vertical="top"/>
    </xf>
    <xf numFmtId="49" fontId="1" fillId="0" borderId="49" xfId="0" applyNumberFormat="1" applyFont="1" applyBorder="1" applyAlignment="1">
      <alignment horizontal="center"/>
    </xf>
    <xf numFmtId="49" fontId="1" fillId="0" borderId="42" xfId="0" applyNumberFormat="1" applyFont="1" applyBorder="1" applyAlignment="1" applyProtection="1">
      <alignment horizontal="center"/>
      <protection locked="0"/>
    </xf>
    <xf numFmtId="49" fontId="1" fillId="46" borderId="42" xfId="0" applyNumberFormat="1" applyFont="1" applyFill="1" applyBorder="1" applyAlignment="1" applyProtection="1">
      <alignment horizontal="center"/>
      <protection locked="0"/>
    </xf>
    <xf numFmtId="49" fontId="97" fillId="46" borderId="42" xfId="0" applyNumberFormat="1" applyFont="1" applyFill="1" applyBorder="1" applyAlignment="1" applyProtection="1">
      <alignment horizontal="center"/>
      <protection locked="0"/>
    </xf>
    <xf numFmtId="49" fontId="1" fillId="0" borderId="50" xfId="0" applyNumberFormat="1" applyFont="1" applyBorder="1" applyAlignment="1">
      <alignment horizontal="center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4" fillId="47" borderId="28" xfId="70" applyFont="1" applyFill="1" applyBorder="1" applyAlignment="1">
      <alignment horizontal="center" vertical="center" wrapText="1"/>
      <protection/>
    </xf>
    <xf numFmtId="4" fontId="11" fillId="46" borderId="28" xfId="70" applyNumberFormat="1" applyFont="1" applyFill="1" applyBorder="1" applyAlignment="1">
      <alignment horizontal="center" wrapText="1"/>
      <protection/>
    </xf>
    <xf numFmtId="2" fontId="38" fillId="46" borderId="28" xfId="70" applyNumberFormat="1" applyFont="1" applyFill="1" applyBorder="1">
      <alignment/>
      <protection/>
    </xf>
    <xf numFmtId="178" fontId="11" fillId="46" borderId="28" xfId="70" applyNumberFormat="1" applyFont="1" applyFill="1" applyBorder="1" applyAlignment="1">
      <alignment horizontal="center" wrapText="1"/>
      <protection/>
    </xf>
    <xf numFmtId="14" fontId="89" fillId="0" borderId="0" xfId="70" applyNumberFormat="1" applyFont="1" applyAlignment="1">
      <alignment horizontal="left"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5" fillId="48" borderId="45" xfId="0" applyNumberFormat="1" applyFont="1" applyFill="1" applyBorder="1" applyAlignment="1" applyProtection="1">
      <alignment horizontal="center"/>
      <protection locked="0"/>
    </xf>
    <xf numFmtId="49" fontId="5" fillId="48" borderId="42" xfId="0" applyNumberFormat="1" applyFont="1" applyFill="1" applyBorder="1" applyAlignment="1" applyProtection="1">
      <alignment horizontal="center"/>
      <protection locked="0"/>
    </xf>
    <xf numFmtId="49" fontId="5" fillId="48" borderId="28" xfId="0" applyNumberFormat="1" applyFont="1" applyFill="1" applyBorder="1" applyAlignment="1" applyProtection="1">
      <alignment horizontal="center"/>
      <protection locked="0"/>
    </xf>
    <xf numFmtId="0" fontId="1" fillId="48" borderId="0" xfId="0" applyNumberFormat="1" applyFont="1" applyFill="1" applyBorder="1" applyAlignment="1">
      <alignment horizontal="left"/>
    </xf>
    <xf numFmtId="49" fontId="1" fillId="48" borderId="28" xfId="0" applyNumberFormat="1" applyFont="1" applyFill="1" applyBorder="1" applyAlignment="1" applyProtection="1">
      <alignment horizontal="center"/>
      <protection locked="0"/>
    </xf>
    <xf numFmtId="2" fontId="83" fillId="0" borderId="0" xfId="70" applyNumberFormat="1" applyFont="1">
      <alignment/>
      <protection/>
    </xf>
    <xf numFmtId="2" fontId="83" fillId="0" borderId="28" xfId="70" applyNumberFormat="1" applyFont="1" applyBorder="1" applyAlignment="1">
      <alignment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87" fillId="3" borderId="42" xfId="70" applyFont="1" applyFill="1" applyBorder="1" applyAlignment="1">
      <alignment horizontal="right" vertical="center"/>
      <protection/>
    </xf>
    <xf numFmtId="0" fontId="87" fillId="3" borderId="43" xfId="70" applyFont="1" applyFill="1" applyBorder="1" applyAlignment="1">
      <alignment horizontal="right" vertical="center"/>
      <protection/>
    </xf>
    <xf numFmtId="0" fontId="84" fillId="47" borderId="28" xfId="70" applyFont="1" applyFill="1" applyBorder="1" applyAlignment="1">
      <alignment horizontal="center" vertical="center" wrapText="1"/>
      <protection/>
    </xf>
    <xf numFmtId="2" fontId="83" fillId="0" borderId="28" xfId="70" applyNumberFormat="1" applyFont="1" applyBorder="1" applyAlignment="1">
      <alignment horizontal="center"/>
      <protection/>
    </xf>
    <xf numFmtId="0" fontId="87" fillId="3" borderId="43" xfId="70" applyFont="1" applyFill="1" applyBorder="1" applyAlignment="1">
      <alignment horizontal="right" vertical="center"/>
      <protection/>
    </xf>
    <xf numFmtId="2" fontId="8" fillId="0" borderId="28" xfId="0" applyNumberFormat="1" applyFont="1" applyBorder="1" applyAlignment="1">
      <alignment horizontal="center" vertical="center" wrapText="1"/>
    </xf>
    <xf numFmtId="0" fontId="87" fillId="0" borderId="42" xfId="70" applyFont="1" applyBorder="1" applyAlignment="1">
      <alignment horizontal="left" wrapText="1"/>
      <protection/>
    </xf>
    <xf numFmtId="0" fontId="87" fillId="3" borderId="42" xfId="70" applyFont="1" applyFill="1" applyBorder="1" applyAlignment="1">
      <alignment horizontal="right" vertical="center"/>
      <protection/>
    </xf>
    <xf numFmtId="0" fontId="84" fillId="47" borderId="28" xfId="70" applyFont="1" applyFill="1" applyBorder="1" applyAlignment="1">
      <alignment horizontal="center" vertical="center" wrapText="1"/>
      <protection/>
    </xf>
    <xf numFmtId="2" fontId="83" fillId="0" borderId="28" xfId="70" applyNumberFormat="1" applyFont="1" applyBorder="1" applyAlignment="1">
      <alignment horizontal="center"/>
      <protection/>
    </xf>
    <xf numFmtId="0" fontId="87" fillId="47" borderId="28" xfId="70" applyFont="1" applyFill="1" applyBorder="1" applyAlignment="1">
      <alignment horizontal="center" vertical="center" wrapText="1"/>
      <protection/>
    </xf>
    <xf numFmtId="0" fontId="83" fillId="47" borderId="43" xfId="70" applyFont="1" applyFill="1" applyBorder="1" applyAlignment="1">
      <alignment horizontal="center" vertical="center" wrapText="1"/>
      <protection/>
    </xf>
    <xf numFmtId="0" fontId="8" fillId="0" borderId="28" xfId="0" applyFont="1" applyBorder="1" applyAlignment="1">
      <alignment vertical="center" wrapText="1"/>
    </xf>
    <xf numFmtId="0" fontId="8" fillId="0" borderId="28" xfId="0" applyFont="1" applyBorder="1" applyAlignment="1">
      <alignment horizontal="left" vertical="center" wrapText="1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49" fontId="1" fillId="48" borderId="51" xfId="0" applyNumberFormat="1" applyFont="1" applyFill="1" applyBorder="1" applyAlignment="1">
      <alignment horizontal="center"/>
    </xf>
    <xf numFmtId="49" fontId="1" fillId="48" borderId="52" xfId="0" applyNumberFormat="1" applyFont="1" applyFill="1" applyBorder="1" applyAlignment="1">
      <alignment horizontal="center"/>
    </xf>
    <xf numFmtId="49" fontId="1" fillId="48" borderId="46" xfId="0" applyNumberFormat="1" applyFont="1" applyFill="1" applyBorder="1" applyAlignment="1">
      <alignment horizontal="center"/>
    </xf>
    <xf numFmtId="49" fontId="1" fillId="48" borderId="29" xfId="0" applyNumberFormat="1" applyFont="1" applyFill="1" applyBorder="1" applyAlignment="1">
      <alignment horizontal="center"/>
    </xf>
    <xf numFmtId="49" fontId="1" fillId="48" borderId="53" xfId="0" applyNumberFormat="1" applyFont="1" applyFill="1" applyBorder="1" applyAlignment="1">
      <alignment horizontal="center"/>
    </xf>
    <xf numFmtId="0" fontId="83" fillId="0" borderId="28" xfId="70" applyFont="1" applyFill="1" applyBorder="1" applyAlignment="1">
      <alignment wrapText="1"/>
      <protection/>
    </xf>
    <xf numFmtId="0" fontId="83" fillId="0" borderId="28" xfId="70" applyFont="1" applyFill="1" applyBorder="1" applyAlignment="1">
      <alignment horizontal="center" vertical="center" wrapText="1"/>
      <protection/>
    </xf>
    <xf numFmtId="4" fontId="83" fillId="0" borderId="28" xfId="70" applyNumberFormat="1" applyFont="1" applyFill="1" applyBorder="1" applyAlignment="1">
      <alignment horizontal="right" vertical="center"/>
      <protection/>
    </xf>
    <xf numFmtId="0" fontId="83" fillId="0" borderId="0" xfId="70" applyFont="1" applyFill="1">
      <alignment/>
      <protection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2" fontId="83" fillId="46" borderId="0" xfId="70" applyNumberFormat="1" applyFont="1" applyFill="1">
      <alignment/>
      <protection/>
    </xf>
    <xf numFmtId="0" fontId="83" fillId="0" borderId="0" xfId="70" applyFont="1" applyAlignment="1">
      <alignment horizontal="center"/>
      <protection/>
    </xf>
    <xf numFmtId="49" fontId="1" fillId="48" borderId="43" xfId="0" applyNumberFormat="1" applyFont="1" applyFill="1" applyBorder="1" applyAlignment="1">
      <alignment horizontal="center"/>
    </xf>
    <xf numFmtId="49" fontId="1" fillId="48" borderId="42" xfId="0" applyNumberFormat="1" applyFont="1" applyFill="1" applyBorder="1" applyAlignment="1" applyProtection="1">
      <alignment horizontal="center"/>
      <protection locked="0"/>
    </xf>
    <xf numFmtId="49" fontId="97" fillId="48" borderId="42" xfId="0" applyNumberFormat="1" applyFont="1" applyFill="1" applyBorder="1" applyAlignment="1" applyProtection="1">
      <alignment horizontal="center"/>
      <protection locked="0"/>
    </xf>
    <xf numFmtId="0" fontId="8" fillId="46" borderId="28" xfId="0" applyFont="1" applyFill="1" applyBorder="1" applyAlignment="1">
      <alignment horizontal="left" vertical="center" wrapText="1"/>
    </xf>
    <xf numFmtId="0" fontId="8" fillId="46" borderId="28" xfId="0" applyFont="1" applyFill="1" applyBorder="1" applyAlignment="1">
      <alignment horizontal="justify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54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56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left" wrapText="1" indent="2"/>
    </xf>
    <xf numFmtId="0" fontId="1" fillId="0" borderId="43" xfId="0" applyNumberFormat="1" applyFont="1" applyBorder="1" applyAlignment="1">
      <alignment horizontal="left" indent="2"/>
    </xf>
    <xf numFmtId="0" fontId="1" fillId="0" borderId="47" xfId="0" applyNumberFormat="1" applyFont="1" applyBorder="1" applyAlignment="1">
      <alignment horizontal="center"/>
    </xf>
    <xf numFmtId="0" fontId="5" fillId="0" borderId="28" xfId="0" applyNumberFormat="1" applyFont="1" applyBorder="1" applyAlignment="1" applyProtection="1">
      <alignment horizontal="left"/>
      <protection locked="0"/>
    </xf>
    <xf numFmtId="0" fontId="5" fillId="0" borderId="42" xfId="0" applyNumberFormat="1" applyFont="1" applyBorder="1" applyAlignment="1" applyProtection="1">
      <alignment horizontal="left"/>
      <protection locked="0"/>
    </xf>
    <xf numFmtId="4" fontId="1" fillId="0" borderId="28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57" xfId="0" applyNumberFormat="1" applyFont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2"/>
      <protection locked="0"/>
    </xf>
    <xf numFmtId="0" fontId="1" fillId="0" borderId="28" xfId="0" applyNumberFormat="1" applyFont="1" applyBorder="1" applyAlignment="1" applyProtection="1">
      <alignment horizontal="left" indent="2"/>
      <protection locked="0"/>
    </xf>
    <xf numFmtId="0" fontId="1" fillId="0" borderId="42" xfId="0" applyNumberFormat="1" applyFont="1" applyBorder="1" applyAlignment="1" applyProtection="1">
      <alignment horizontal="left" indent="2"/>
      <protection locked="0"/>
    </xf>
    <xf numFmtId="0" fontId="1" fillId="0" borderId="28" xfId="0" applyNumberFormat="1" applyFont="1" applyBorder="1" applyAlignment="1" applyProtection="1">
      <alignment horizontal="left" wrapText="1" indent="4"/>
      <protection locked="0"/>
    </xf>
    <xf numFmtId="0" fontId="1" fillId="0" borderId="28" xfId="0" applyNumberFormat="1" applyFont="1" applyBorder="1" applyAlignment="1" applyProtection="1">
      <alignment horizontal="left" indent="4"/>
      <protection locked="0"/>
    </xf>
    <xf numFmtId="0" fontId="1" fillId="0" borderId="42" xfId="0" applyNumberFormat="1" applyFont="1" applyBorder="1" applyAlignment="1" applyProtection="1">
      <alignment horizontal="left" indent="4"/>
      <protection locked="0"/>
    </xf>
    <xf numFmtId="0" fontId="1" fillId="0" borderId="28" xfId="0" applyNumberFormat="1" applyFont="1" applyBorder="1" applyAlignment="1" applyProtection="1">
      <alignment horizontal="left" wrapText="1" indent="3"/>
      <protection locked="0"/>
    </xf>
    <xf numFmtId="0" fontId="1" fillId="0" borderId="28" xfId="0" applyNumberFormat="1" applyFont="1" applyBorder="1" applyAlignment="1" applyProtection="1">
      <alignment horizontal="left" indent="3"/>
      <protection locked="0"/>
    </xf>
    <xf numFmtId="0" fontId="1" fillId="0" borderId="42" xfId="0" applyNumberFormat="1" applyFont="1" applyBorder="1" applyAlignment="1" applyProtection="1">
      <alignment horizontal="left" indent="3"/>
      <protection locked="0"/>
    </xf>
    <xf numFmtId="0" fontId="5" fillId="48" borderId="28" xfId="0" applyNumberFormat="1" applyFont="1" applyFill="1" applyBorder="1" applyAlignment="1" applyProtection="1">
      <alignment horizontal="left" wrapText="1" indent="3"/>
      <protection locked="0"/>
    </xf>
    <xf numFmtId="0" fontId="5" fillId="48" borderId="28" xfId="0" applyNumberFormat="1" applyFont="1" applyFill="1" applyBorder="1" applyAlignment="1" applyProtection="1">
      <alignment horizontal="left" indent="3"/>
      <protection locked="0"/>
    </xf>
    <xf numFmtId="0" fontId="5" fillId="48" borderId="42" xfId="0" applyNumberFormat="1" applyFont="1" applyFill="1" applyBorder="1" applyAlignment="1" applyProtection="1">
      <alignment horizontal="left" indent="3"/>
      <protection locked="0"/>
    </xf>
    <xf numFmtId="4" fontId="5" fillId="48" borderId="28" xfId="0" applyNumberFormat="1" applyFont="1" applyFill="1" applyBorder="1" applyAlignment="1" applyProtection="1">
      <alignment horizontal="center"/>
      <protection locked="0"/>
    </xf>
    <xf numFmtId="0" fontId="5" fillId="48" borderId="28" xfId="0" applyNumberFormat="1" applyFont="1" applyFill="1" applyBorder="1" applyAlignment="1" applyProtection="1">
      <alignment horizontal="center"/>
      <protection locked="0"/>
    </xf>
    <xf numFmtId="0" fontId="5" fillId="48" borderId="57" xfId="0" applyNumberFormat="1" applyFont="1" applyFill="1" applyBorder="1" applyAlignment="1" applyProtection="1">
      <alignment horizontal="center"/>
      <protection locked="0"/>
    </xf>
    <xf numFmtId="0" fontId="1" fillId="48" borderId="28" xfId="0" applyNumberFormat="1" applyFont="1" applyFill="1" applyBorder="1" applyAlignment="1" applyProtection="1">
      <alignment horizontal="center"/>
      <protection locked="0"/>
    </xf>
    <xf numFmtId="0" fontId="1" fillId="48" borderId="57" xfId="0" applyNumberFormat="1" applyFont="1" applyFill="1" applyBorder="1" applyAlignment="1" applyProtection="1">
      <alignment horizontal="center"/>
      <protection locked="0"/>
    </xf>
    <xf numFmtId="0" fontId="5" fillId="48" borderId="28" xfId="0" applyNumberFormat="1" applyFont="1" applyFill="1" applyBorder="1" applyAlignment="1" applyProtection="1">
      <alignment horizontal="left" wrapText="1" indent="2"/>
      <protection locked="0"/>
    </xf>
    <xf numFmtId="0" fontId="5" fillId="48" borderId="28" xfId="0" applyNumberFormat="1" applyFont="1" applyFill="1" applyBorder="1" applyAlignment="1" applyProtection="1">
      <alignment horizontal="left" indent="2"/>
      <protection locked="0"/>
    </xf>
    <xf numFmtId="0" fontId="5" fillId="48" borderId="42" xfId="0" applyNumberFormat="1" applyFont="1" applyFill="1" applyBorder="1" applyAlignment="1" applyProtection="1">
      <alignment horizontal="left" indent="2"/>
      <protection locked="0"/>
    </xf>
    <xf numFmtId="0" fontId="5" fillId="48" borderId="28" xfId="0" applyNumberFormat="1" applyFont="1" applyFill="1" applyBorder="1" applyAlignment="1" applyProtection="1">
      <alignment horizontal="left"/>
      <protection locked="0"/>
    </xf>
    <xf numFmtId="0" fontId="5" fillId="48" borderId="42" xfId="0" applyNumberFormat="1" applyFont="1" applyFill="1" applyBorder="1" applyAlignment="1" applyProtection="1">
      <alignment horizontal="left"/>
      <protection locked="0"/>
    </xf>
    <xf numFmtId="0" fontId="1" fillId="46" borderId="28" xfId="0" applyNumberFormat="1" applyFont="1" applyFill="1" applyBorder="1" applyAlignment="1" applyProtection="1">
      <alignment horizontal="left" indent="3"/>
      <protection locked="0"/>
    </xf>
    <xf numFmtId="0" fontId="1" fillId="46" borderId="42" xfId="0" applyNumberFormat="1" applyFont="1" applyFill="1" applyBorder="1" applyAlignment="1" applyProtection="1">
      <alignment horizontal="left" indent="3"/>
      <protection locked="0"/>
    </xf>
    <xf numFmtId="4" fontId="1" fillId="0" borderId="57" xfId="0" applyNumberFormat="1" applyFont="1" applyBorder="1" applyAlignment="1" applyProtection="1">
      <alignment horizontal="center"/>
      <protection locked="0"/>
    </xf>
    <xf numFmtId="4" fontId="1" fillId="48" borderId="28" xfId="0" applyNumberFormat="1" applyFont="1" applyFill="1" applyBorder="1" applyAlignment="1" applyProtection="1">
      <alignment horizontal="center"/>
      <protection locked="0"/>
    </xf>
    <xf numFmtId="4" fontId="1" fillId="48" borderId="57" xfId="0" applyNumberFormat="1" applyFont="1" applyFill="1" applyBorder="1" applyAlignment="1" applyProtection="1">
      <alignment horizontal="center"/>
      <protection locked="0"/>
    </xf>
    <xf numFmtId="0" fontId="1" fillId="0" borderId="28" xfId="0" applyNumberFormat="1" applyFont="1" applyBorder="1" applyAlignment="1" applyProtection="1">
      <alignment horizontal="left" wrapText="1" indent="1"/>
      <protection locked="0"/>
    </xf>
    <xf numFmtId="0" fontId="1" fillId="0" borderId="28" xfId="0" applyNumberFormat="1" applyFont="1" applyBorder="1" applyAlignment="1" applyProtection="1">
      <alignment horizontal="left" indent="1"/>
      <protection locked="0"/>
    </xf>
    <xf numFmtId="0" fontId="1" fillId="0" borderId="42" xfId="0" applyNumberFormat="1" applyFont="1" applyBorder="1" applyAlignment="1" applyProtection="1">
      <alignment horizontal="left" indent="1"/>
      <protection locked="0"/>
    </xf>
    <xf numFmtId="4" fontId="5" fillId="0" borderId="28" xfId="0" applyNumberFormat="1" applyFont="1" applyBorder="1" applyAlignment="1" applyProtection="1">
      <alignment horizontal="center"/>
      <protection locked="0"/>
    </xf>
    <xf numFmtId="0" fontId="1" fillId="48" borderId="28" xfId="0" applyNumberFormat="1" applyFont="1" applyFill="1" applyBorder="1" applyAlignment="1" applyProtection="1">
      <alignment horizontal="left" wrapText="1" indent="1"/>
      <protection locked="0"/>
    </xf>
    <xf numFmtId="0" fontId="1" fillId="48" borderId="28" xfId="0" applyNumberFormat="1" applyFont="1" applyFill="1" applyBorder="1" applyAlignment="1" applyProtection="1">
      <alignment horizontal="left" indent="1"/>
      <protection locked="0"/>
    </xf>
    <xf numFmtId="0" fontId="1" fillId="48" borderId="42" xfId="0" applyNumberFormat="1" applyFont="1" applyFill="1" applyBorder="1" applyAlignment="1" applyProtection="1">
      <alignment horizontal="left" indent="1"/>
      <protection locked="0"/>
    </xf>
    <xf numFmtId="0" fontId="1" fillId="46" borderId="42" xfId="0" applyNumberFormat="1" applyFont="1" applyFill="1" applyBorder="1" applyAlignment="1" applyProtection="1">
      <alignment horizontal="left" wrapText="1" indent="3"/>
      <protection locked="0"/>
    </xf>
    <xf numFmtId="0" fontId="1" fillId="46" borderId="43" xfId="0" applyNumberFormat="1" applyFont="1" applyFill="1" applyBorder="1" applyAlignment="1" applyProtection="1">
      <alignment horizontal="left" wrapText="1" indent="3"/>
      <protection locked="0"/>
    </xf>
    <xf numFmtId="0" fontId="1" fillId="46" borderId="56" xfId="0" applyNumberFormat="1" applyFont="1" applyFill="1" applyBorder="1" applyAlignment="1" applyProtection="1">
      <alignment horizontal="left" wrapText="1" indent="3"/>
      <protection locked="0"/>
    </xf>
    <xf numFmtId="4" fontId="1" fillId="0" borderId="42" xfId="0" applyNumberFormat="1" applyFont="1" applyBorder="1" applyAlignment="1" applyProtection="1">
      <alignment horizontal="center"/>
      <protection locked="0"/>
    </xf>
    <xf numFmtId="4" fontId="1" fillId="0" borderId="43" xfId="0" applyNumberFormat="1" applyFont="1" applyBorder="1" applyAlignment="1" applyProtection="1">
      <alignment horizontal="center"/>
      <protection locked="0"/>
    </xf>
    <xf numFmtId="4" fontId="1" fillId="0" borderId="47" xfId="0" applyNumberFormat="1" applyFont="1" applyBorder="1" applyAlignment="1" applyProtection="1">
      <alignment horizontal="center"/>
      <protection locked="0"/>
    </xf>
    <xf numFmtId="4" fontId="1" fillId="0" borderId="27" xfId="0" applyNumberFormat="1" applyFont="1" applyBorder="1" applyAlignment="1" applyProtection="1">
      <alignment horizontal="center"/>
      <protection locked="0"/>
    </xf>
    <xf numFmtId="4" fontId="1" fillId="0" borderId="44" xfId="0" applyNumberFormat="1" applyFont="1" applyBorder="1" applyAlignment="1" applyProtection="1">
      <alignment horizontal="center"/>
      <protection locked="0"/>
    </xf>
    <xf numFmtId="4" fontId="1" fillId="0" borderId="54" xfId="0" applyNumberFormat="1" applyFont="1" applyBorder="1" applyAlignment="1" applyProtection="1">
      <alignment horizontal="center"/>
      <protection locked="0"/>
    </xf>
    <xf numFmtId="4" fontId="1" fillId="0" borderId="30" xfId="0" applyNumberFormat="1" applyFont="1" applyBorder="1" applyAlignment="1" applyProtection="1">
      <alignment horizontal="center"/>
      <protection locked="0"/>
    </xf>
    <xf numFmtId="4" fontId="1" fillId="0" borderId="31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 applyProtection="1">
      <alignment horizontal="center"/>
      <protection locked="0"/>
    </xf>
    <xf numFmtId="0" fontId="1" fillId="0" borderId="27" xfId="0" applyNumberFormat="1" applyFont="1" applyBorder="1" applyAlignment="1" applyProtection="1">
      <alignment horizontal="center"/>
      <protection locked="0"/>
    </xf>
    <xf numFmtId="0" fontId="1" fillId="0" borderId="44" xfId="0" applyNumberFormat="1" applyFont="1" applyBorder="1" applyAlignment="1" applyProtection="1">
      <alignment horizontal="center"/>
      <protection locked="0"/>
    </xf>
    <xf numFmtId="0" fontId="1" fillId="0" borderId="58" xfId="0" applyNumberFormat="1" applyFont="1" applyBorder="1" applyAlignment="1" applyProtection="1">
      <alignment horizont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59" xfId="0" applyNumberFormat="1" applyFont="1" applyBorder="1" applyAlignment="1" applyProtection="1">
      <alignment horizontal="center"/>
      <protection locked="0"/>
    </xf>
    <xf numFmtId="0" fontId="1" fillId="0" borderId="55" xfId="0" applyNumberFormat="1" applyFont="1" applyBorder="1" applyAlignment="1" applyProtection="1">
      <alignment horizontal="left" indent="2"/>
      <protection locked="0"/>
    </xf>
    <xf numFmtId="0" fontId="1" fillId="0" borderId="27" xfId="0" applyNumberFormat="1" applyFont="1" applyBorder="1" applyAlignment="1" applyProtection="1">
      <alignment horizontal="left" indent="2"/>
      <protection locked="0"/>
    </xf>
    <xf numFmtId="49" fontId="1" fillId="0" borderId="60" xfId="0" applyNumberFormat="1" applyFont="1" applyBorder="1" applyAlignment="1" applyProtection="1">
      <alignment horizontal="center"/>
      <protection locked="0"/>
    </xf>
    <xf numFmtId="49" fontId="1" fillId="0" borderId="61" xfId="0" applyNumberFormat="1" applyFont="1" applyBorder="1" applyAlignment="1" applyProtection="1">
      <alignment horizontal="center"/>
      <protection locked="0"/>
    </xf>
    <xf numFmtId="49" fontId="1" fillId="46" borderId="27" xfId="0" applyNumberFormat="1" applyFont="1" applyFill="1" applyBorder="1" applyAlignment="1" applyProtection="1">
      <alignment horizontal="center"/>
      <protection locked="0"/>
    </xf>
    <xf numFmtId="49" fontId="1" fillId="46" borderId="30" xfId="0" applyNumberFormat="1" applyFont="1" applyFill="1" applyBorder="1" applyAlignment="1" applyProtection="1">
      <alignment horizontal="center"/>
      <protection locked="0"/>
    </xf>
    <xf numFmtId="0" fontId="1" fillId="0" borderId="52" xfId="0" applyNumberFormat="1" applyFont="1" applyBorder="1" applyAlignment="1" applyProtection="1">
      <alignment horizontal="left" indent="2"/>
      <protection locked="0"/>
    </xf>
    <xf numFmtId="0" fontId="1" fillId="0" borderId="30" xfId="0" applyNumberFormat="1" applyFont="1" applyBorder="1" applyAlignment="1" applyProtection="1">
      <alignment horizontal="left" indent="2"/>
      <protection locked="0"/>
    </xf>
    <xf numFmtId="4" fontId="5" fillId="48" borderId="28" xfId="0" applyNumberFormat="1" applyFont="1" applyFill="1" applyBorder="1" applyAlignment="1" applyProtection="1">
      <alignment/>
      <protection locked="0"/>
    </xf>
    <xf numFmtId="0" fontId="1" fillId="0" borderId="28" xfId="0" applyNumberFormat="1" applyFont="1" applyBorder="1" applyAlignment="1" applyProtection="1">
      <alignment horizontal="left"/>
      <protection locked="0"/>
    </xf>
    <xf numFmtId="0" fontId="1" fillId="0" borderId="42" xfId="0" applyNumberFormat="1" applyFont="1" applyBorder="1" applyAlignment="1" applyProtection="1">
      <alignment horizontal="left"/>
      <protection locked="0"/>
    </xf>
    <xf numFmtId="0" fontId="1" fillId="0" borderId="42" xfId="0" applyNumberFormat="1" applyFont="1" applyBorder="1" applyAlignment="1" applyProtection="1">
      <alignment horizontal="left" wrapText="1"/>
      <protection locked="0"/>
    </xf>
    <xf numFmtId="0" fontId="1" fillId="0" borderId="43" xfId="0" applyNumberFormat="1" applyFont="1" applyBorder="1" applyAlignment="1" applyProtection="1">
      <alignment horizontal="left" wrapText="1"/>
      <protection locked="0"/>
    </xf>
    <xf numFmtId="0" fontId="1" fillId="0" borderId="56" xfId="0" applyNumberFormat="1" applyFont="1" applyBorder="1" applyAlignment="1" applyProtection="1">
      <alignment horizontal="left" wrapText="1"/>
      <protection locked="0"/>
    </xf>
    <xf numFmtId="0" fontId="1" fillId="0" borderId="42" xfId="0" applyNumberFormat="1" applyFont="1" applyBorder="1" applyAlignment="1">
      <alignment horizontal="left"/>
    </xf>
    <xf numFmtId="0" fontId="1" fillId="0" borderId="43" xfId="0" applyNumberFormat="1" applyFont="1" applyBorder="1" applyAlignment="1">
      <alignment horizontal="left"/>
    </xf>
    <xf numFmtId="4" fontId="1" fillId="0" borderId="42" xfId="0" applyNumberFormat="1" applyFont="1" applyBorder="1" applyAlignment="1">
      <alignment horizontal="center"/>
    </xf>
    <xf numFmtId="4" fontId="1" fillId="0" borderId="43" xfId="0" applyNumberFormat="1" applyFont="1" applyBorder="1" applyAlignment="1">
      <alignment horizontal="center"/>
    </xf>
    <xf numFmtId="4" fontId="1" fillId="0" borderId="47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/>
    </xf>
    <xf numFmtId="0" fontId="1" fillId="48" borderId="52" xfId="0" applyNumberFormat="1" applyFont="1" applyFill="1" applyBorder="1" applyAlignment="1">
      <alignment horizontal="left"/>
    </xf>
    <xf numFmtId="0" fontId="1" fillId="48" borderId="30" xfId="0" applyNumberFormat="1" applyFont="1" applyFill="1" applyBorder="1" applyAlignment="1">
      <alignment horizontal="left"/>
    </xf>
    <xf numFmtId="4" fontId="1" fillId="0" borderId="53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4" fontId="1" fillId="0" borderId="62" xfId="0" applyNumberFormat="1" applyFont="1" applyBorder="1" applyAlignment="1">
      <alignment horizontal="center"/>
    </xf>
    <xf numFmtId="4" fontId="1" fillId="48" borderId="53" xfId="0" applyNumberFormat="1" applyFont="1" applyFill="1" applyBorder="1" applyAlignment="1">
      <alignment horizontal="center"/>
    </xf>
    <xf numFmtId="4" fontId="1" fillId="48" borderId="46" xfId="0" applyNumberFormat="1" applyFont="1" applyFill="1" applyBorder="1" applyAlignment="1">
      <alignment horizontal="center"/>
    </xf>
    <xf numFmtId="4" fontId="1" fillId="48" borderId="62" xfId="0" applyNumberFormat="1" applyFont="1" applyFill="1" applyBorder="1" applyAlignment="1">
      <alignment horizontal="center"/>
    </xf>
    <xf numFmtId="49" fontId="1" fillId="0" borderId="27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54" xfId="0" applyNumberFormat="1" applyFont="1" applyBorder="1" applyAlignment="1">
      <alignment horizontal="center" vertical="top"/>
    </xf>
    <xf numFmtId="0" fontId="1" fillId="0" borderId="27" xfId="0" applyNumberFormat="1" applyFont="1" applyBorder="1" applyAlignment="1">
      <alignment horizontal="right"/>
    </xf>
    <xf numFmtId="0" fontId="1" fillId="0" borderId="44" xfId="0" applyNumberFormat="1" applyFont="1" applyBorder="1" applyAlignment="1">
      <alignment horizontal="right"/>
    </xf>
    <xf numFmtId="0" fontId="1" fillId="0" borderId="53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63" xfId="0" applyNumberFormat="1" applyFont="1" applyBorder="1" applyAlignment="1">
      <alignment horizontal="center"/>
    </xf>
    <xf numFmtId="0" fontId="1" fillId="48" borderId="53" xfId="0" applyNumberFormat="1" applyFont="1" applyFill="1" applyBorder="1" applyAlignment="1">
      <alignment horizontal="center"/>
    </xf>
    <xf numFmtId="0" fontId="1" fillId="48" borderId="46" xfId="0" applyNumberFormat="1" applyFont="1" applyFill="1" applyBorder="1" applyAlignment="1">
      <alignment horizontal="center"/>
    </xf>
    <xf numFmtId="0" fontId="1" fillId="48" borderId="63" xfId="0" applyNumberFormat="1" applyFont="1" applyFill="1" applyBorder="1" applyAlignment="1">
      <alignment horizontal="center"/>
    </xf>
    <xf numFmtId="0" fontId="1" fillId="0" borderId="64" xfId="0" applyNumberFormat="1" applyFont="1" applyBorder="1" applyAlignment="1">
      <alignment horizontal="left"/>
    </xf>
    <xf numFmtId="0" fontId="1" fillId="0" borderId="50" xfId="0" applyNumberFormat="1" applyFont="1" applyBorder="1" applyAlignment="1">
      <alignment horizontal="left"/>
    </xf>
    <xf numFmtId="0" fontId="1" fillId="0" borderId="65" xfId="0" applyNumberFormat="1" applyFont="1" applyBorder="1" applyAlignment="1">
      <alignment horizontal="left"/>
    </xf>
    <xf numFmtId="49" fontId="1" fillId="0" borderId="43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left"/>
    </xf>
    <xf numFmtId="0" fontId="1" fillId="0" borderId="54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54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top" wrapText="1"/>
    </xf>
    <xf numFmtId="0" fontId="1" fillId="0" borderId="31" xfId="0" applyNumberFormat="1" applyFont="1" applyBorder="1" applyAlignment="1">
      <alignment horizontal="center" vertical="top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42" xfId="0" applyNumberFormat="1" applyFont="1" applyBorder="1" applyAlignment="1">
      <alignment horizontal="center" vertical="center"/>
    </xf>
    <xf numFmtId="0" fontId="1" fillId="0" borderId="43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49" fontId="44" fillId="0" borderId="0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67" xfId="0" applyNumberFormat="1" applyFont="1" applyBorder="1" applyAlignment="1">
      <alignment horizontal="center"/>
    </xf>
    <xf numFmtId="49" fontId="1" fillId="0" borderId="68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left"/>
    </xf>
    <xf numFmtId="0" fontId="1" fillId="0" borderId="31" xfId="0" applyNumberFormat="1" applyFont="1" applyBorder="1" applyAlignment="1">
      <alignment horizontal="left"/>
    </xf>
    <xf numFmtId="49" fontId="1" fillId="0" borderId="69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1" fillId="0" borderId="70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63" xfId="0" applyNumberFormat="1" applyFont="1" applyBorder="1" applyAlignment="1">
      <alignment horizontal="center"/>
    </xf>
    <xf numFmtId="0" fontId="3" fillId="0" borderId="4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0" fontId="2" fillId="0" borderId="3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 wrapText="1"/>
    </xf>
    <xf numFmtId="49" fontId="1" fillId="46" borderId="28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 vertical="top"/>
    </xf>
    <xf numFmtId="49" fontId="5" fillId="0" borderId="43" xfId="0" applyNumberFormat="1" applyFont="1" applyBorder="1" applyAlignment="1">
      <alignment horizontal="center"/>
    </xf>
    <xf numFmtId="49" fontId="5" fillId="0" borderId="47" xfId="0" applyNumberFormat="1" applyFont="1" applyBorder="1" applyAlignment="1">
      <alignment horizontal="center"/>
    </xf>
    <xf numFmtId="0" fontId="5" fillId="0" borderId="42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left"/>
    </xf>
    <xf numFmtId="49" fontId="5" fillId="0" borderId="70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5" fillId="0" borderId="62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1" fillId="0" borderId="62" xfId="0" applyNumberFormat="1" applyFont="1" applyBorder="1" applyAlignment="1">
      <alignment horizontal="center"/>
    </xf>
    <xf numFmtId="182" fontId="1" fillId="0" borderId="53" xfId="0" applyNumberFormat="1" applyFont="1" applyBorder="1" applyAlignment="1">
      <alignment horizontal="center"/>
    </xf>
    <xf numFmtId="182" fontId="1" fillId="0" borderId="46" xfId="0" applyNumberFormat="1" applyFont="1" applyBorder="1" applyAlignment="1">
      <alignment horizontal="center"/>
    </xf>
    <xf numFmtId="182" fontId="1" fillId="0" borderId="62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1"/>
    </xf>
    <xf numFmtId="0" fontId="1" fillId="0" borderId="43" xfId="0" applyNumberFormat="1" applyFont="1" applyBorder="1" applyAlignment="1">
      <alignment horizontal="left" indent="1"/>
    </xf>
    <xf numFmtId="49" fontId="1" fillId="0" borderId="42" xfId="0" applyNumberFormat="1" applyFont="1" applyBorder="1" applyAlignment="1">
      <alignment horizontal="center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2" fontId="1" fillId="0" borderId="47" xfId="0" applyNumberFormat="1" applyFont="1" applyBorder="1" applyAlignment="1">
      <alignment horizontal="center"/>
    </xf>
    <xf numFmtId="43" fontId="1" fillId="0" borderId="42" xfId="0" applyNumberFormat="1" applyFont="1" applyBorder="1" applyAlignment="1">
      <alignment horizontal="center"/>
    </xf>
    <xf numFmtId="43" fontId="1" fillId="0" borderId="43" xfId="0" applyNumberFormat="1" applyFont="1" applyBorder="1" applyAlignment="1">
      <alignment horizontal="center"/>
    </xf>
    <xf numFmtId="43" fontId="1" fillId="0" borderId="47" xfId="0" applyNumberFormat="1" applyFont="1" applyBorder="1" applyAlignment="1">
      <alignment horizontal="center"/>
    </xf>
    <xf numFmtId="4" fontId="1" fillId="48" borderId="42" xfId="0" applyNumberFormat="1" applyFont="1" applyFill="1" applyBorder="1" applyAlignment="1">
      <alignment horizontal="center"/>
    </xf>
    <xf numFmtId="0" fontId="1" fillId="48" borderId="43" xfId="0" applyNumberFormat="1" applyFont="1" applyFill="1" applyBorder="1" applyAlignment="1">
      <alignment horizontal="center"/>
    </xf>
    <xf numFmtId="0" fontId="1" fillId="48" borderId="47" xfId="0" applyNumberFormat="1" applyFont="1" applyFill="1" applyBorder="1" applyAlignment="1">
      <alignment horizontal="center"/>
    </xf>
    <xf numFmtId="0" fontId="1" fillId="48" borderId="42" xfId="0" applyNumberFormat="1" applyFont="1" applyFill="1" applyBorder="1" applyAlignment="1">
      <alignment horizontal="center"/>
    </xf>
    <xf numFmtId="0" fontId="1" fillId="48" borderId="56" xfId="0" applyNumberFormat="1" applyFont="1" applyFill="1" applyBorder="1" applyAlignment="1">
      <alignment horizontal="center"/>
    </xf>
    <xf numFmtId="49" fontId="1" fillId="48" borderId="43" xfId="0" applyNumberFormat="1" applyFont="1" applyFill="1" applyBorder="1" applyAlignment="1">
      <alignment horizontal="center"/>
    </xf>
    <xf numFmtId="49" fontId="1" fillId="48" borderId="47" xfId="0" applyNumberFormat="1" applyFont="1" applyFill="1" applyBorder="1" applyAlignment="1">
      <alignment horizontal="center"/>
    </xf>
    <xf numFmtId="0" fontId="1" fillId="48" borderId="42" xfId="0" applyNumberFormat="1" applyFont="1" applyFill="1" applyBorder="1" applyAlignment="1">
      <alignment horizontal="left" wrapText="1" indent="2"/>
    </xf>
    <xf numFmtId="0" fontId="1" fillId="48" borderId="43" xfId="0" applyNumberFormat="1" applyFont="1" applyFill="1" applyBorder="1" applyAlignment="1">
      <alignment horizontal="left" indent="2"/>
    </xf>
    <xf numFmtId="49" fontId="1" fillId="48" borderId="69" xfId="0" applyNumberFormat="1" applyFont="1" applyFill="1" applyBorder="1" applyAlignment="1">
      <alignment horizontal="center"/>
    </xf>
    <xf numFmtId="49" fontId="1" fillId="48" borderId="42" xfId="0" applyNumberFormat="1" applyFont="1" applyFill="1" applyBorder="1" applyAlignment="1">
      <alignment horizontal="center"/>
    </xf>
    <xf numFmtId="0" fontId="1" fillId="0" borderId="42" xfId="0" applyNumberFormat="1" applyFont="1" applyBorder="1" applyAlignment="1">
      <alignment horizontal="left" wrapText="1" indent="3"/>
    </xf>
    <xf numFmtId="0" fontId="1" fillId="0" borderId="43" xfId="0" applyNumberFormat="1" applyFont="1" applyBorder="1" applyAlignment="1">
      <alignment horizontal="left" indent="3"/>
    </xf>
    <xf numFmtId="0" fontId="1" fillId="0" borderId="42" xfId="0" applyNumberFormat="1" applyFont="1" applyBorder="1" applyAlignment="1">
      <alignment horizontal="left" wrapText="1" indent="2"/>
    </xf>
    <xf numFmtId="4" fontId="1" fillId="48" borderId="48" xfId="0" applyNumberFormat="1" applyFont="1" applyFill="1" applyBorder="1" applyAlignment="1">
      <alignment horizontal="center"/>
    </xf>
    <xf numFmtId="0" fontId="1" fillId="48" borderId="67" xfId="0" applyNumberFormat="1" applyFont="1" applyFill="1" applyBorder="1" applyAlignment="1">
      <alignment horizontal="center"/>
    </xf>
    <xf numFmtId="0" fontId="1" fillId="48" borderId="71" xfId="0" applyNumberFormat="1" applyFont="1" applyFill="1" applyBorder="1" applyAlignment="1">
      <alignment horizontal="center"/>
    </xf>
    <xf numFmtId="4" fontId="1" fillId="48" borderId="67" xfId="0" applyNumberFormat="1" applyFont="1" applyFill="1" applyBorder="1" applyAlignment="1">
      <alignment horizontal="center"/>
    </xf>
    <xf numFmtId="4" fontId="1" fillId="48" borderId="71" xfId="0" applyNumberFormat="1" applyFont="1" applyFill="1" applyBorder="1" applyAlignment="1">
      <alignment horizontal="center"/>
    </xf>
    <xf numFmtId="0" fontId="1" fillId="48" borderId="48" xfId="0" applyNumberFormat="1" applyFont="1" applyFill="1" applyBorder="1" applyAlignment="1">
      <alignment horizontal="center"/>
    </xf>
    <xf numFmtId="0" fontId="1" fillId="48" borderId="68" xfId="0" applyNumberFormat="1" applyFont="1" applyFill="1" applyBorder="1" applyAlignment="1">
      <alignment horizontal="center"/>
    </xf>
    <xf numFmtId="49" fontId="1" fillId="48" borderId="66" xfId="0" applyNumberFormat="1" applyFont="1" applyFill="1" applyBorder="1" applyAlignment="1">
      <alignment horizontal="center"/>
    </xf>
    <xf numFmtId="49" fontId="1" fillId="48" borderId="67" xfId="0" applyNumberFormat="1" applyFont="1" applyFill="1" applyBorder="1" applyAlignment="1">
      <alignment horizontal="center"/>
    </xf>
    <xf numFmtId="49" fontId="1" fillId="48" borderId="71" xfId="0" applyNumberFormat="1" applyFont="1" applyFill="1" applyBorder="1" applyAlignment="1">
      <alignment horizontal="center"/>
    </xf>
    <xf numFmtId="49" fontId="1" fillId="48" borderId="48" xfId="0" applyNumberFormat="1" applyFont="1" applyFill="1" applyBorder="1" applyAlignment="1">
      <alignment horizontal="center"/>
    </xf>
    <xf numFmtId="0" fontId="1" fillId="0" borderId="62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left" wrapText="1"/>
    </xf>
    <xf numFmtId="0" fontId="1" fillId="0" borderId="27" xfId="0" applyNumberFormat="1" applyFont="1" applyBorder="1" applyAlignment="1">
      <alignment horizontal="center"/>
    </xf>
    <xf numFmtId="0" fontId="1" fillId="0" borderId="44" xfId="0" applyNumberFormat="1" applyFont="1" applyBorder="1" applyAlignment="1">
      <alignment horizontal="center"/>
    </xf>
    <xf numFmtId="0" fontId="1" fillId="0" borderId="54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72" xfId="0" applyNumberFormat="1" applyFont="1" applyBorder="1" applyAlignment="1">
      <alignment horizontal="center"/>
    </xf>
    <xf numFmtId="0" fontId="1" fillId="0" borderId="73" xfId="0" applyNumberFormat="1" applyFont="1" applyBorder="1" applyAlignment="1">
      <alignment horizontal="center"/>
    </xf>
    <xf numFmtId="0" fontId="1" fillId="0" borderId="74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left" wrapText="1" indent="4"/>
    </xf>
    <xf numFmtId="0" fontId="1" fillId="0" borderId="44" xfId="0" applyNumberFormat="1" applyFont="1" applyBorder="1" applyAlignment="1">
      <alignment horizontal="left" indent="4"/>
    </xf>
    <xf numFmtId="0" fontId="1" fillId="0" borderId="58" xfId="0" applyNumberFormat="1" applyFont="1" applyBorder="1" applyAlignment="1">
      <alignment horizontal="left" indent="4"/>
    </xf>
    <xf numFmtId="49" fontId="1" fillId="0" borderId="75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left" wrapText="1" indent="4"/>
    </xf>
    <xf numFmtId="0" fontId="1" fillId="0" borderId="31" xfId="0" applyNumberFormat="1" applyFont="1" applyBorder="1" applyAlignment="1">
      <alignment horizontal="left" indent="4"/>
    </xf>
    <xf numFmtId="0" fontId="1" fillId="0" borderId="58" xfId="0" applyNumberFormat="1" applyFont="1" applyBorder="1" applyAlignment="1">
      <alignment horizontal="center"/>
    </xf>
    <xf numFmtId="0" fontId="1" fillId="0" borderId="59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73" xfId="0" applyNumberFormat="1" applyFont="1" applyBorder="1" applyAlignment="1">
      <alignment horizontal="center"/>
    </xf>
    <xf numFmtId="49" fontId="1" fillId="0" borderId="74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0" fontId="1" fillId="0" borderId="78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left"/>
    </xf>
    <xf numFmtId="0" fontId="1" fillId="0" borderId="79" xfId="0" applyNumberFormat="1" applyFont="1" applyBorder="1" applyAlignment="1">
      <alignment horizontal="center"/>
    </xf>
    <xf numFmtId="0" fontId="1" fillId="0" borderId="80" xfId="0" applyNumberFormat="1" applyFont="1" applyBorder="1" applyAlignment="1">
      <alignment horizontal="center"/>
    </xf>
    <xf numFmtId="0" fontId="3" fillId="0" borderId="81" xfId="0" applyNumberFormat="1" applyFont="1" applyBorder="1" applyAlignment="1">
      <alignment horizontal="center" vertical="top"/>
    </xf>
    <xf numFmtId="0" fontId="3" fillId="0" borderId="82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right"/>
    </xf>
    <xf numFmtId="49" fontId="13" fillId="0" borderId="31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left"/>
    </xf>
    <xf numFmtId="0" fontId="12" fillId="0" borderId="4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3" fillId="0" borderId="31" xfId="0" applyNumberFormat="1" applyFont="1" applyFill="1" applyBorder="1" applyAlignment="1">
      <alignment horizontal="center"/>
    </xf>
    <xf numFmtId="0" fontId="19" fillId="0" borderId="83" xfId="0" applyNumberFormat="1" applyFont="1" applyBorder="1" applyAlignment="1">
      <alignment horizontal="center"/>
    </xf>
    <xf numFmtId="0" fontId="19" fillId="0" borderId="37" xfId="0" applyNumberFormat="1" applyFont="1" applyBorder="1" applyAlignment="1">
      <alignment horizontal="center"/>
    </xf>
    <xf numFmtId="0" fontId="19" fillId="0" borderId="41" xfId="0" applyNumberFormat="1" applyFont="1" applyBorder="1" applyAlignment="1">
      <alignment horizontal="center"/>
    </xf>
    <xf numFmtId="0" fontId="19" fillId="0" borderId="0" xfId="0" applyNumberFormat="1" applyFont="1" applyBorder="1" applyAlignment="1">
      <alignment horizontal="center"/>
    </xf>
    <xf numFmtId="0" fontId="12" fillId="0" borderId="44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top"/>
    </xf>
    <xf numFmtId="49" fontId="13" fillId="0" borderId="70" xfId="0" applyNumberFormat="1" applyFont="1" applyFill="1" applyBorder="1" applyAlignment="1">
      <alignment horizontal="center"/>
    </xf>
    <xf numFmtId="49" fontId="13" fillId="0" borderId="46" xfId="0" applyNumberFormat="1" applyFont="1" applyFill="1" applyBorder="1" applyAlignment="1">
      <alignment horizontal="center"/>
    </xf>
    <xf numFmtId="49" fontId="13" fillId="0" borderId="63" xfId="0" applyNumberFormat="1" applyFont="1" applyFill="1" applyBorder="1" applyAlignment="1">
      <alignment horizontal="center"/>
    </xf>
    <xf numFmtId="0" fontId="13" fillId="0" borderId="66" xfId="0" applyNumberFormat="1" applyFont="1" applyFill="1" applyBorder="1" applyAlignment="1">
      <alignment horizontal="center"/>
    </xf>
    <xf numFmtId="0" fontId="13" fillId="0" borderId="67" xfId="0" applyNumberFormat="1" applyFont="1" applyFill="1" applyBorder="1" applyAlignment="1">
      <alignment horizontal="center"/>
    </xf>
    <xf numFmtId="0" fontId="13" fillId="0" borderId="68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2" fontId="13" fillId="0" borderId="29" xfId="0" applyNumberFormat="1" applyFont="1" applyFill="1" applyBorder="1" applyAlignment="1">
      <alignment horizontal="center"/>
    </xf>
    <xf numFmtId="4" fontId="13" fillId="0" borderId="53" xfId="0" applyNumberFormat="1" applyFont="1" applyFill="1" applyBorder="1" applyAlignment="1">
      <alignment horizontal="center" vertical="center"/>
    </xf>
    <xf numFmtId="4" fontId="13" fillId="0" borderId="46" xfId="0" applyNumberFormat="1" applyFont="1" applyFill="1" applyBorder="1" applyAlignment="1">
      <alignment horizontal="center" vertical="center"/>
    </xf>
    <xf numFmtId="4" fontId="13" fillId="0" borderId="62" xfId="0" applyNumberFormat="1" applyFont="1" applyFill="1" applyBorder="1" applyAlignment="1">
      <alignment horizontal="center" vertical="center"/>
    </xf>
    <xf numFmtId="4" fontId="13" fillId="0" borderId="63" xfId="0" applyNumberFormat="1" applyFont="1" applyFill="1" applyBorder="1" applyAlignment="1">
      <alignment horizontal="center" vertical="center"/>
    </xf>
    <xf numFmtId="2" fontId="13" fillId="0" borderId="66" xfId="0" applyNumberFormat="1" applyFont="1" applyFill="1" applyBorder="1" applyAlignment="1">
      <alignment horizontal="center" vertical="center"/>
    </xf>
    <xf numFmtId="2" fontId="13" fillId="0" borderId="67" xfId="0" applyNumberFormat="1" applyFont="1" applyFill="1" applyBorder="1" applyAlignment="1">
      <alignment horizontal="center" vertical="center"/>
    </xf>
    <xf numFmtId="2" fontId="13" fillId="0" borderId="71" xfId="0" applyNumberFormat="1" applyFont="1" applyFill="1" applyBorder="1" applyAlignment="1">
      <alignment horizontal="center" vertical="center"/>
    </xf>
    <xf numFmtId="49" fontId="13" fillId="0" borderId="84" xfId="0" applyNumberFormat="1" applyFont="1" applyBorder="1" applyAlignment="1">
      <alignment horizontal="center" vertical="center"/>
    </xf>
    <xf numFmtId="2" fontId="13" fillId="0" borderId="84" xfId="0" applyNumberFormat="1" applyFont="1" applyFill="1" applyBorder="1" applyAlignment="1">
      <alignment horizontal="center" vertical="center"/>
    </xf>
    <xf numFmtId="4" fontId="13" fillId="0" borderId="85" xfId="0" applyNumberFormat="1" applyFont="1" applyFill="1" applyBorder="1" applyAlignment="1">
      <alignment horizontal="center" vertical="center"/>
    </xf>
    <xf numFmtId="4" fontId="13" fillId="0" borderId="86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/>
    </xf>
    <xf numFmtId="4" fontId="13" fillId="0" borderId="87" xfId="0" applyNumberFormat="1" applyFont="1" applyFill="1" applyBorder="1" applyAlignment="1">
      <alignment horizontal="center"/>
    </xf>
    <xf numFmtId="0" fontId="13" fillId="0" borderId="43" xfId="0" applyNumberFormat="1" applyFont="1" applyFill="1" applyBorder="1" applyAlignment="1">
      <alignment horizontal="left" wrapText="1"/>
    </xf>
    <xf numFmtId="0" fontId="13" fillId="0" borderId="56" xfId="0" applyNumberFormat="1" applyFont="1" applyFill="1" applyBorder="1" applyAlignment="1">
      <alignment horizontal="left" wrapText="1"/>
    </xf>
    <xf numFmtId="49" fontId="13" fillId="0" borderId="70" xfId="0" applyNumberFormat="1" applyFont="1" applyFill="1" applyBorder="1" applyAlignment="1">
      <alignment horizontal="center" vertical="center"/>
    </xf>
    <xf numFmtId="49" fontId="13" fillId="0" borderId="46" xfId="0" applyNumberFormat="1" applyFont="1" applyFill="1" applyBorder="1" applyAlignment="1">
      <alignment horizontal="center" vertical="center"/>
    </xf>
    <xf numFmtId="49" fontId="13" fillId="0" borderId="62" xfId="0" applyNumberFormat="1" applyFont="1" applyFill="1" applyBorder="1" applyAlignment="1">
      <alignment horizontal="center" vertical="center"/>
    </xf>
    <xf numFmtId="49" fontId="37" fillId="0" borderId="53" xfId="0" applyNumberFormat="1" applyFont="1" applyFill="1" applyBorder="1" applyAlignment="1">
      <alignment horizontal="center" vertical="center"/>
    </xf>
    <xf numFmtId="49" fontId="37" fillId="0" borderId="46" xfId="0" applyNumberFormat="1" applyFont="1" applyFill="1" applyBorder="1" applyAlignment="1">
      <alignment horizontal="center" vertical="center"/>
    </xf>
    <xf numFmtId="49" fontId="37" fillId="0" borderId="62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/>
    </xf>
    <xf numFmtId="49" fontId="13" fillId="0" borderId="62" xfId="0" applyNumberFormat="1" applyFont="1" applyFill="1" applyBorder="1" applyAlignment="1">
      <alignment horizontal="center"/>
    </xf>
    <xf numFmtId="2" fontId="13" fillId="0" borderId="53" xfId="0" applyNumberFormat="1" applyFont="1" applyFill="1" applyBorder="1" applyAlignment="1">
      <alignment horizontal="center"/>
    </xf>
    <xf numFmtId="2" fontId="13" fillId="0" borderId="46" xfId="0" applyNumberFormat="1" applyFont="1" applyFill="1" applyBorder="1" applyAlignment="1">
      <alignment horizontal="center"/>
    </xf>
    <xf numFmtId="2" fontId="13" fillId="0" borderId="62" xfId="0" applyNumberFormat="1" applyFont="1" applyFill="1" applyBorder="1" applyAlignment="1">
      <alignment horizontal="center"/>
    </xf>
    <xf numFmtId="49" fontId="13" fillId="0" borderId="49" xfId="0" applyNumberFormat="1" applyFont="1" applyFill="1" applyBorder="1" applyAlignment="1">
      <alignment horizontal="center"/>
    </xf>
    <xf numFmtId="49" fontId="13" fillId="0" borderId="88" xfId="0" applyNumberFormat="1" applyFont="1" applyFill="1" applyBorder="1" applyAlignment="1">
      <alignment horizontal="center"/>
    </xf>
    <xf numFmtId="49" fontId="13" fillId="0" borderId="89" xfId="0" applyNumberFormat="1" applyFont="1" applyFill="1" applyBorder="1" applyAlignment="1">
      <alignment horizontal="center"/>
    </xf>
    <xf numFmtId="2" fontId="13" fillId="0" borderId="49" xfId="0" applyNumberFormat="1" applyFont="1" applyFill="1" applyBorder="1" applyAlignment="1">
      <alignment horizontal="center"/>
    </xf>
    <xf numFmtId="2" fontId="13" fillId="0" borderId="88" xfId="0" applyNumberFormat="1" applyFont="1" applyFill="1" applyBorder="1" applyAlignment="1">
      <alignment horizontal="center"/>
    </xf>
    <xf numFmtId="2" fontId="13" fillId="0" borderId="89" xfId="0" applyNumberFormat="1" applyFont="1" applyFill="1" applyBorder="1" applyAlignment="1">
      <alignment horizontal="center"/>
    </xf>
    <xf numFmtId="4" fontId="13" fillId="0" borderId="49" xfId="0" applyNumberFormat="1" applyFont="1" applyFill="1" applyBorder="1" applyAlignment="1">
      <alignment horizontal="center" vertical="center"/>
    </xf>
    <xf numFmtId="4" fontId="13" fillId="0" borderId="88" xfId="0" applyNumberFormat="1" applyFont="1" applyFill="1" applyBorder="1" applyAlignment="1">
      <alignment horizontal="center" vertical="center"/>
    </xf>
    <xf numFmtId="4" fontId="13" fillId="0" borderId="89" xfId="0" applyNumberFormat="1" applyFont="1" applyFill="1" applyBorder="1" applyAlignment="1">
      <alignment horizontal="center" vertical="center"/>
    </xf>
    <xf numFmtId="4" fontId="13" fillId="0" borderId="49" xfId="0" applyNumberFormat="1" applyFont="1" applyFill="1" applyBorder="1" applyAlignment="1">
      <alignment horizontal="center"/>
    </xf>
    <xf numFmtId="4" fontId="13" fillId="0" borderId="88" xfId="0" applyNumberFormat="1" applyFont="1" applyFill="1" applyBorder="1" applyAlignment="1">
      <alignment horizontal="center"/>
    </xf>
    <xf numFmtId="4" fontId="13" fillId="0" borderId="90" xfId="0" applyNumberFormat="1" applyFont="1" applyFill="1" applyBorder="1" applyAlignment="1">
      <alignment horizontal="center"/>
    </xf>
    <xf numFmtId="0" fontId="13" fillId="0" borderId="84" xfId="0" applyNumberFormat="1" applyFont="1" applyBorder="1" applyAlignment="1">
      <alignment horizontal="center" vertical="top"/>
    </xf>
    <xf numFmtId="0" fontId="13" fillId="0" borderId="48" xfId="0" applyNumberFormat="1" applyFont="1" applyBorder="1" applyAlignment="1">
      <alignment horizontal="center" vertical="top"/>
    </xf>
    <xf numFmtId="49" fontId="13" fillId="0" borderId="91" xfId="0" applyNumberFormat="1" applyFont="1" applyFill="1" applyBorder="1" applyAlignment="1">
      <alignment horizontal="center" vertical="center"/>
    </xf>
    <xf numFmtId="49" fontId="13" fillId="0" borderId="88" xfId="0" applyNumberFormat="1" applyFont="1" applyFill="1" applyBorder="1" applyAlignment="1">
      <alignment horizontal="center" vertical="center"/>
    </xf>
    <xf numFmtId="49" fontId="13" fillId="0" borderId="89" xfId="0" applyNumberFormat="1" applyFont="1" applyFill="1" applyBorder="1" applyAlignment="1">
      <alignment horizontal="center" vertical="center"/>
    </xf>
    <xf numFmtId="49" fontId="37" fillId="0" borderId="49" xfId="0" applyNumberFormat="1" applyFont="1" applyFill="1" applyBorder="1" applyAlignment="1">
      <alignment horizontal="center" vertical="center"/>
    </xf>
    <xf numFmtId="49" fontId="37" fillId="0" borderId="88" xfId="0" applyNumberFormat="1" applyFont="1" applyFill="1" applyBorder="1" applyAlignment="1">
      <alignment horizontal="center" vertical="center"/>
    </xf>
    <xf numFmtId="49" fontId="37" fillId="0" borderId="89" xfId="0" applyNumberFormat="1" applyFont="1" applyFill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top"/>
    </xf>
    <xf numFmtId="0" fontId="13" fillId="0" borderId="28" xfId="0" applyNumberFormat="1" applyFont="1" applyBorder="1" applyAlignment="1">
      <alignment horizontal="center" vertical="top"/>
    </xf>
    <xf numFmtId="0" fontId="13" fillId="0" borderId="55" xfId="0" applyNumberFormat="1" applyFont="1" applyBorder="1" applyAlignment="1">
      <alignment horizontal="center" vertical="top"/>
    </xf>
    <xf numFmtId="0" fontId="13" fillId="0" borderId="27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0" fontId="13" fillId="0" borderId="31" xfId="0" applyNumberFormat="1" applyFont="1" applyBorder="1" applyAlignment="1">
      <alignment horizontal="center" vertical="center"/>
    </xf>
    <xf numFmtId="0" fontId="13" fillId="0" borderId="39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40" xfId="0" applyNumberFormat="1" applyFont="1" applyBorder="1" applyAlignment="1">
      <alignment horizontal="center"/>
    </xf>
    <xf numFmtId="0" fontId="13" fillId="0" borderId="42" xfId="0" applyNumberFormat="1" applyFont="1" applyBorder="1" applyAlignment="1">
      <alignment horizontal="center" vertical="top"/>
    </xf>
    <xf numFmtId="0" fontId="13" fillId="0" borderId="43" xfId="0" applyNumberFormat="1" applyFont="1" applyBorder="1" applyAlignment="1">
      <alignment horizontal="center" vertical="top"/>
    </xf>
    <xf numFmtId="49" fontId="13" fillId="0" borderId="66" xfId="0" applyNumberFormat="1" applyFont="1" applyFill="1" applyBorder="1" applyAlignment="1">
      <alignment horizontal="center"/>
    </xf>
    <xf numFmtId="49" fontId="13" fillId="0" borderId="67" xfId="0" applyNumberFormat="1" applyFont="1" applyFill="1" applyBorder="1" applyAlignment="1">
      <alignment horizontal="center"/>
    </xf>
    <xf numFmtId="49" fontId="13" fillId="0" borderId="68" xfId="0" applyNumberFormat="1" applyFont="1" applyFill="1" applyBorder="1" applyAlignment="1">
      <alignment horizontal="center"/>
    </xf>
    <xf numFmtId="2" fontId="13" fillId="0" borderId="91" xfId="0" applyNumberFormat="1" applyFont="1" applyFill="1" applyBorder="1" applyAlignment="1">
      <alignment horizontal="center" vertical="center"/>
    </xf>
    <xf numFmtId="2" fontId="13" fillId="0" borderId="88" xfId="0" applyNumberFormat="1" applyFont="1" applyFill="1" applyBorder="1" applyAlignment="1">
      <alignment horizontal="center" vertical="center"/>
    </xf>
    <xf numFmtId="2" fontId="13" fillId="0" borderId="90" xfId="0" applyNumberFormat="1" applyFont="1" applyFill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 wrapText="1"/>
    </xf>
    <xf numFmtId="0" fontId="36" fillId="0" borderId="28" xfId="0" applyNumberFormat="1" applyFont="1" applyBorder="1" applyAlignment="1">
      <alignment horizontal="center" vertical="center"/>
    </xf>
    <xf numFmtId="0" fontId="13" fillId="0" borderId="27" xfId="0" applyNumberFormat="1" applyFont="1" applyBorder="1" applyAlignment="1">
      <alignment horizontal="center"/>
    </xf>
    <xf numFmtId="0" fontId="13" fillId="0" borderId="44" xfId="0" applyNumberFormat="1" applyFont="1" applyBorder="1" applyAlignment="1">
      <alignment horizontal="center"/>
    </xf>
    <xf numFmtId="0" fontId="13" fillId="0" borderId="54" xfId="0" applyNumberFormat="1" applyFont="1" applyBorder="1" applyAlignment="1">
      <alignment horizontal="center"/>
    </xf>
    <xf numFmtId="0" fontId="13" fillId="0" borderId="27" xfId="0" applyNumberFormat="1" applyFont="1" applyBorder="1" applyAlignment="1">
      <alignment horizontal="center" vertical="center" wrapText="1"/>
    </xf>
    <xf numFmtId="0" fontId="13" fillId="0" borderId="44" xfId="0" applyNumberFormat="1" applyFont="1" applyBorder="1" applyAlignment="1">
      <alignment horizontal="center" vertical="center" wrapText="1"/>
    </xf>
    <xf numFmtId="0" fontId="13" fillId="0" borderId="54" xfId="0" applyNumberFormat="1" applyFont="1" applyBorder="1" applyAlignment="1">
      <alignment horizontal="center" vertical="center" wrapText="1"/>
    </xf>
    <xf numFmtId="0" fontId="13" fillId="0" borderId="39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13" fillId="0" borderId="40" xfId="0" applyNumberFormat="1" applyFont="1" applyBorder="1" applyAlignment="1">
      <alignment horizontal="center" vertical="center" wrapText="1"/>
    </xf>
    <xf numFmtId="0" fontId="13" fillId="0" borderId="30" xfId="0" applyNumberFormat="1" applyFont="1" applyBorder="1" applyAlignment="1">
      <alignment horizontal="center" vertical="center" wrapText="1"/>
    </xf>
    <xf numFmtId="0" fontId="13" fillId="0" borderId="31" xfId="0" applyNumberFormat="1" applyFont="1" applyBorder="1" applyAlignment="1">
      <alignment horizontal="center" vertical="center" wrapText="1"/>
    </xf>
    <xf numFmtId="0" fontId="13" fillId="0" borderId="32" xfId="0" applyNumberFormat="1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left" wrapText="1"/>
    </xf>
    <xf numFmtId="0" fontId="13" fillId="0" borderId="31" xfId="0" applyNumberFormat="1" applyFont="1" applyFill="1" applyBorder="1" applyAlignment="1">
      <alignment horizontal="left" wrapText="1"/>
    </xf>
    <xf numFmtId="49" fontId="13" fillId="0" borderId="75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13" fillId="0" borderId="58" xfId="0" applyNumberFormat="1" applyFont="1" applyFill="1" applyBorder="1" applyAlignment="1">
      <alignment horizontal="center"/>
    </xf>
    <xf numFmtId="49" fontId="13" fillId="0" borderId="69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/>
    </xf>
    <xf numFmtId="49" fontId="13" fillId="0" borderId="56" xfId="0" applyNumberFormat="1" applyFont="1" applyFill="1" applyBorder="1" applyAlignment="1">
      <alignment horizontal="center"/>
    </xf>
    <xf numFmtId="49" fontId="13" fillId="0" borderId="76" xfId="0" applyNumberFormat="1" applyFont="1" applyFill="1" applyBorder="1" applyAlignment="1">
      <alignment horizontal="center"/>
    </xf>
    <xf numFmtId="49" fontId="13" fillId="0" borderId="59" xfId="0" applyNumberFormat="1" applyFont="1" applyFill="1" applyBorder="1" applyAlignment="1">
      <alignment horizontal="center"/>
    </xf>
    <xf numFmtId="49" fontId="13" fillId="0" borderId="45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57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31" xfId="0" applyNumberFormat="1" applyFont="1" applyFill="1" applyBorder="1" applyAlignment="1">
      <alignment horizontal="left"/>
    </xf>
    <xf numFmtId="49" fontId="13" fillId="0" borderId="92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93" xfId="0" applyNumberFormat="1" applyFont="1" applyFill="1" applyBorder="1" applyAlignment="1">
      <alignment horizontal="center"/>
    </xf>
    <xf numFmtId="49" fontId="18" fillId="0" borderId="94" xfId="0" applyNumberFormat="1" applyFont="1" applyFill="1" applyBorder="1" applyAlignment="1">
      <alignment horizontal="center" vertical="center"/>
    </xf>
    <xf numFmtId="49" fontId="18" fillId="0" borderId="95" xfId="0" applyNumberFormat="1" applyFont="1" applyFill="1" applyBorder="1" applyAlignment="1">
      <alignment horizontal="center" vertical="center"/>
    </xf>
    <xf numFmtId="49" fontId="18" fillId="0" borderId="96" xfId="0" applyNumberFormat="1" applyFont="1" applyFill="1" applyBorder="1" applyAlignment="1">
      <alignment horizontal="center" vertical="center"/>
    </xf>
    <xf numFmtId="49" fontId="18" fillId="0" borderId="77" xfId="0" applyNumberFormat="1" applyFont="1" applyFill="1" applyBorder="1" applyAlignment="1">
      <alignment horizontal="center" vertical="center"/>
    </xf>
    <xf numFmtId="49" fontId="18" fillId="0" borderId="73" xfId="0" applyNumberFormat="1" applyFont="1" applyFill="1" applyBorder="1" applyAlignment="1">
      <alignment horizontal="center" vertical="center"/>
    </xf>
    <xf numFmtId="49" fontId="18" fillId="0" borderId="78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/>
    </xf>
    <xf numFmtId="49" fontId="16" fillId="0" borderId="31" xfId="0" applyNumberFormat="1" applyFont="1" applyFill="1" applyBorder="1" applyAlignment="1">
      <alignment horizontal="left"/>
    </xf>
    <xf numFmtId="49" fontId="13" fillId="0" borderId="48" xfId="0" applyNumberFormat="1" applyFont="1" applyBorder="1" applyAlignment="1">
      <alignment horizontal="center" vertical="center"/>
    </xf>
    <xf numFmtId="49" fontId="13" fillId="0" borderId="67" xfId="0" applyNumberFormat="1" applyFont="1" applyBorder="1" applyAlignment="1">
      <alignment horizontal="center" vertical="center"/>
    </xf>
    <xf numFmtId="49" fontId="13" fillId="0" borderId="71" xfId="0" applyNumberFormat="1" applyFont="1" applyBorder="1" applyAlignment="1">
      <alignment horizontal="center" vertical="center"/>
    </xf>
    <xf numFmtId="49" fontId="13" fillId="0" borderId="51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87" xfId="0" applyNumberFormat="1" applyFont="1" applyBorder="1" applyAlignment="1">
      <alignment horizontal="center" vertical="center"/>
    </xf>
    <xf numFmtId="0" fontId="89" fillId="46" borderId="31" xfId="70" applyFont="1" applyFill="1" applyBorder="1" applyAlignment="1">
      <alignment horizontal="center"/>
      <protection/>
    </xf>
    <xf numFmtId="4" fontId="10" fillId="0" borderId="28" xfId="0" applyNumberFormat="1" applyFont="1" applyBorder="1" applyAlignment="1">
      <alignment horizontal="center" vertical="center" wrapText="1"/>
    </xf>
    <xf numFmtId="4" fontId="90" fillId="0" borderId="28" xfId="70" applyNumberFormat="1" applyFont="1" applyBorder="1" applyAlignment="1">
      <alignment horizontal="center"/>
      <protection/>
    </xf>
    <xf numFmtId="0" fontId="89" fillId="0" borderId="44" xfId="70" applyFont="1" applyBorder="1" applyAlignment="1">
      <alignment horizontal="center"/>
      <protection/>
    </xf>
    <xf numFmtId="0" fontId="89" fillId="0" borderId="0" xfId="70" applyFont="1" applyAlignment="1">
      <alignment horizontal="center"/>
      <protection/>
    </xf>
    <xf numFmtId="0" fontId="89" fillId="46" borderId="44" xfId="70" applyFont="1" applyFill="1" applyBorder="1" applyAlignment="1">
      <alignment horizontal="center"/>
      <protection/>
    </xf>
    <xf numFmtId="0" fontId="87" fillId="3" borderId="43" xfId="70" applyFont="1" applyFill="1" applyBorder="1" applyAlignment="1">
      <alignment horizontal="right" vertical="center"/>
      <protection/>
    </xf>
    <xf numFmtId="0" fontId="87" fillId="3" borderId="47" xfId="70" applyFont="1" applyFill="1" applyBorder="1" applyAlignment="1">
      <alignment horizontal="right" vertical="center"/>
      <protection/>
    </xf>
    <xf numFmtId="0" fontId="42" fillId="0" borderId="44" xfId="70" applyFont="1" applyBorder="1" applyAlignment="1">
      <alignment horizontal="right" vertical="center"/>
      <protection/>
    </xf>
    <xf numFmtId="0" fontId="42" fillId="0" borderId="54" xfId="70" applyFont="1" applyBorder="1" applyAlignment="1">
      <alignment horizontal="right" vertical="center"/>
      <protection/>
    </xf>
    <xf numFmtId="0" fontId="43" fillId="0" borderId="28" xfId="0" applyFont="1" applyBorder="1" applyAlignment="1">
      <alignment horizontal="center" vertical="center" wrapText="1"/>
    </xf>
    <xf numFmtId="4" fontId="8" fillId="0" borderId="28" xfId="0" applyNumberFormat="1" applyFont="1" applyBorder="1" applyAlignment="1">
      <alignment horizontal="center" vertical="center" wrapText="1"/>
    </xf>
    <xf numFmtId="4" fontId="83" fillId="0" borderId="42" xfId="70" applyNumberFormat="1" applyFont="1" applyBorder="1" applyAlignment="1">
      <alignment horizontal="center" vertical="center"/>
      <protection/>
    </xf>
    <xf numFmtId="4" fontId="83" fillId="0" borderId="43" xfId="70" applyNumberFormat="1" applyFont="1" applyBorder="1" applyAlignment="1">
      <alignment horizontal="center" vertical="center"/>
      <protection/>
    </xf>
    <xf numFmtId="4" fontId="83" fillId="0" borderId="47" xfId="70" applyNumberFormat="1" applyFont="1" applyBorder="1" applyAlignment="1">
      <alignment horizontal="center" vertical="center"/>
      <protection/>
    </xf>
    <xf numFmtId="0" fontId="38" fillId="0" borderId="42" xfId="70" applyFont="1" applyBorder="1" applyAlignment="1">
      <alignment horizontal="center" vertical="center" wrapText="1"/>
      <protection/>
    </xf>
    <xf numFmtId="0" fontId="38" fillId="0" borderId="47" xfId="70" applyFont="1" applyBorder="1" applyAlignment="1">
      <alignment horizontal="center" vertical="center" wrapText="1"/>
      <protection/>
    </xf>
    <xf numFmtId="4" fontId="11" fillId="0" borderId="42" xfId="70" applyNumberFormat="1" applyFont="1" applyBorder="1" applyAlignment="1">
      <alignment horizontal="center" wrapText="1"/>
      <protection/>
    </xf>
    <xf numFmtId="4" fontId="11" fillId="0" borderId="47" xfId="70" applyNumberFormat="1" applyFont="1" applyBorder="1" applyAlignment="1">
      <alignment horizontal="center" wrapText="1"/>
      <protection/>
    </xf>
    <xf numFmtId="3" fontId="11" fillId="0" borderId="42" xfId="70" applyNumberFormat="1" applyFont="1" applyBorder="1" applyAlignment="1">
      <alignment horizontal="center" wrapText="1"/>
      <protection/>
    </xf>
    <xf numFmtId="3" fontId="11" fillId="0" borderId="47" xfId="70" applyNumberFormat="1" applyFont="1" applyBorder="1" applyAlignment="1">
      <alignment horizontal="center" wrapText="1"/>
      <protection/>
    </xf>
    <xf numFmtId="0" fontId="89" fillId="47" borderId="42" xfId="70" applyFont="1" applyFill="1" applyBorder="1" applyAlignment="1">
      <alignment horizontal="center" vertical="center" wrapText="1"/>
      <protection/>
    </xf>
    <xf numFmtId="0" fontId="89" fillId="47" borderId="47" xfId="70" applyFont="1" applyFill="1" applyBorder="1" applyAlignment="1">
      <alignment horizontal="center" vertical="center" wrapText="1"/>
      <protection/>
    </xf>
    <xf numFmtId="0" fontId="84" fillId="47" borderId="42" xfId="70" applyFont="1" applyFill="1" applyBorder="1" applyAlignment="1">
      <alignment horizontal="center" vertical="center" wrapText="1"/>
      <protection/>
    </xf>
    <xf numFmtId="0" fontId="84" fillId="47" borderId="47" xfId="70" applyFont="1" applyFill="1" applyBorder="1" applyAlignment="1">
      <alignment horizontal="center" vertical="center" wrapText="1"/>
      <protection/>
    </xf>
    <xf numFmtId="0" fontId="87" fillId="0" borderId="42" xfId="70" applyFont="1" applyBorder="1" applyAlignment="1">
      <alignment horizontal="left" wrapText="1"/>
      <protection/>
    </xf>
    <xf numFmtId="0" fontId="87" fillId="0" borderId="43" xfId="70" applyFont="1" applyBorder="1" applyAlignment="1">
      <alignment horizontal="left" wrapText="1"/>
      <protection/>
    </xf>
    <xf numFmtId="0" fontId="87" fillId="0" borderId="47" xfId="70" applyFont="1" applyBorder="1" applyAlignment="1">
      <alignment horizontal="left" wrapText="1"/>
      <protection/>
    </xf>
    <xf numFmtId="0" fontId="87" fillId="3" borderId="42" xfId="70" applyFont="1" applyFill="1" applyBorder="1" applyAlignment="1">
      <alignment horizontal="right" vertical="center"/>
      <protection/>
    </xf>
    <xf numFmtId="0" fontId="83" fillId="0" borderId="42" xfId="70" applyFont="1" applyBorder="1" applyAlignment="1">
      <alignment horizontal="left" wrapText="1"/>
      <protection/>
    </xf>
    <xf numFmtId="0" fontId="83" fillId="0" borderId="47" xfId="70" applyFont="1" applyBorder="1" applyAlignment="1">
      <alignment horizontal="left" wrapText="1"/>
      <protection/>
    </xf>
    <xf numFmtId="0" fontId="38" fillId="0" borderId="42" xfId="70" applyFont="1" applyBorder="1" applyAlignment="1">
      <alignment horizontal="center" wrapText="1"/>
      <protection/>
    </xf>
    <xf numFmtId="0" fontId="38" fillId="0" borderId="47" xfId="70" applyFont="1" applyBorder="1" applyAlignment="1">
      <alignment horizontal="center" wrapText="1"/>
      <protection/>
    </xf>
    <xf numFmtId="0" fontId="84" fillId="47" borderId="28" xfId="70" applyFont="1" applyFill="1" applyBorder="1" applyAlignment="1">
      <alignment horizontal="center" vertical="center" wrapText="1"/>
      <protection/>
    </xf>
    <xf numFmtId="0" fontId="83" fillId="0" borderId="43" xfId="70" applyFont="1" applyBorder="1" applyAlignment="1">
      <alignment horizontal="left" wrapText="1"/>
      <protection/>
    </xf>
    <xf numFmtId="172" fontId="38" fillId="0" borderId="42" xfId="70" applyNumberFormat="1" applyFont="1" applyBorder="1" applyAlignment="1">
      <alignment horizontal="center" wrapText="1"/>
      <protection/>
    </xf>
    <xf numFmtId="172" fontId="38" fillId="0" borderId="47" xfId="70" applyNumberFormat="1" applyFont="1" applyBorder="1" applyAlignment="1">
      <alignment horizontal="center" wrapText="1"/>
      <protection/>
    </xf>
    <xf numFmtId="0" fontId="90" fillId="0" borderId="42" xfId="70" applyFont="1" applyBorder="1" applyAlignment="1">
      <alignment horizontal="left" wrapText="1"/>
      <protection/>
    </xf>
    <xf numFmtId="0" fontId="90" fillId="0" borderId="43" xfId="70" applyFont="1" applyBorder="1" applyAlignment="1">
      <alignment horizontal="left" wrapText="1"/>
      <protection/>
    </xf>
    <xf numFmtId="0" fontId="90" fillId="0" borderId="47" xfId="70" applyFont="1" applyBorder="1" applyAlignment="1">
      <alignment horizontal="left" wrapText="1"/>
      <protection/>
    </xf>
    <xf numFmtId="172" fontId="39" fillId="0" borderId="42" xfId="70" applyNumberFormat="1" applyFont="1" applyBorder="1" applyAlignment="1">
      <alignment horizontal="center" wrapText="1"/>
      <protection/>
    </xf>
    <xf numFmtId="172" fontId="39" fillId="0" borderId="47" xfId="70" applyNumberFormat="1" applyFont="1" applyBorder="1" applyAlignment="1">
      <alignment horizontal="center" wrapText="1"/>
      <protection/>
    </xf>
    <xf numFmtId="4" fontId="39" fillId="0" borderId="42" xfId="70" applyNumberFormat="1" applyFont="1" applyBorder="1" applyAlignment="1">
      <alignment horizontal="center" wrapText="1"/>
      <protection/>
    </xf>
    <xf numFmtId="4" fontId="39" fillId="0" borderId="47" xfId="70" applyNumberFormat="1" applyFont="1" applyBorder="1" applyAlignment="1">
      <alignment horizontal="center" wrapText="1"/>
      <protection/>
    </xf>
    <xf numFmtId="4" fontId="11" fillId="0" borderId="43" xfId="70" applyNumberFormat="1" applyFont="1" applyBorder="1" applyAlignment="1">
      <alignment horizontal="center" wrapText="1"/>
      <protection/>
    </xf>
    <xf numFmtId="0" fontId="89" fillId="47" borderId="43" xfId="70" applyFont="1" applyFill="1" applyBorder="1" applyAlignment="1">
      <alignment horizontal="center" vertical="center" wrapText="1"/>
      <protection/>
    </xf>
    <xf numFmtId="0" fontId="84" fillId="47" borderId="27" xfId="70" applyFont="1" applyFill="1" applyBorder="1" applyAlignment="1">
      <alignment horizontal="center" vertical="center" wrapText="1"/>
      <protection/>
    </xf>
    <xf numFmtId="0" fontId="84" fillId="47" borderId="30" xfId="70" applyFont="1" applyFill="1" applyBorder="1" applyAlignment="1">
      <alignment horizontal="center" vertical="center" wrapText="1"/>
      <protection/>
    </xf>
    <xf numFmtId="0" fontId="84" fillId="47" borderId="42" xfId="0" applyFont="1" applyFill="1" applyBorder="1" applyAlignment="1">
      <alignment horizontal="center" vertical="center" wrapText="1"/>
    </xf>
    <xf numFmtId="0" fontId="84" fillId="47" borderId="43" xfId="0" applyFont="1" applyFill="1" applyBorder="1" applyAlignment="1">
      <alignment horizontal="center" vertical="center" wrapText="1"/>
    </xf>
    <xf numFmtId="0" fontId="84" fillId="47" borderId="47" xfId="0" applyFont="1" applyFill="1" applyBorder="1" applyAlignment="1">
      <alignment horizontal="center" vertical="center" wrapText="1"/>
    </xf>
    <xf numFmtId="0" fontId="84" fillId="47" borderId="43" xfId="70" applyFont="1" applyFill="1" applyBorder="1" applyAlignment="1">
      <alignment horizontal="center" vertical="center" wrapText="1"/>
      <protection/>
    </xf>
    <xf numFmtId="0" fontId="87" fillId="0" borderId="31" xfId="70" applyFont="1" applyBorder="1" applyAlignment="1">
      <alignment horizontal="left" wrapText="1"/>
      <protection/>
    </xf>
    <xf numFmtId="0" fontId="84" fillId="47" borderId="55" xfId="70" applyFont="1" applyFill="1" applyBorder="1" applyAlignment="1">
      <alignment horizontal="center" vertical="center" wrapText="1"/>
      <protection/>
    </xf>
    <xf numFmtId="0" fontId="84" fillId="47" borderId="97" xfId="70" applyFont="1" applyFill="1" applyBorder="1" applyAlignment="1">
      <alignment horizontal="center" vertical="center" wrapText="1"/>
      <protection/>
    </xf>
    <xf numFmtId="0" fontId="84" fillId="47" borderId="52" xfId="70" applyFont="1" applyFill="1" applyBorder="1" applyAlignment="1">
      <alignment horizontal="center" vertical="center" wrapText="1"/>
      <protection/>
    </xf>
    <xf numFmtId="0" fontId="95" fillId="0" borderId="0" xfId="70" applyFont="1" applyAlignment="1">
      <alignment horizontal="center"/>
      <protection/>
    </xf>
    <xf numFmtId="0" fontId="96" fillId="0" borderId="31" xfId="70" applyFont="1" applyBorder="1" applyAlignment="1">
      <alignment horizontal="center" wrapText="1"/>
      <protection/>
    </xf>
    <xf numFmtId="0" fontId="98" fillId="0" borderId="43" xfId="0" applyFont="1" applyBorder="1" applyAlignment="1">
      <alignment horizontal="center" vertical="center" wrapText="1"/>
    </xf>
    <xf numFmtId="0" fontId="98" fillId="0" borderId="47" xfId="0" applyFont="1" applyBorder="1" applyAlignment="1">
      <alignment horizontal="center" vertical="center" wrapText="1"/>
    </xf>
    <xf numFmtId="0" fontId="98" fillId="0" borderId="97" xfId="0" applyFont="1" applyBorder="1" applyAlignment="1">
      <alignment horizontal="center" vertical="center" wrapText="1"/>
    </xf>
    <xf numFmtId="0" fontId="98" fillId="0" borderId="52" xfId="0" applyFont="1" applyBorder="1" applyAlignment="1">
      <alignment horizontal="center" vertical="center" wrapText="1"/>
    </xf>
    <xf numFmtId="0" fontId="98" fillId="0" borderId="44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83" fillId="47" borderId="42" xfId="70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183" fontId="83" fillId="0" borderId="42" xfId="70" applyNumberFormat="1" applyFont="1" applyBorder="1" applyAlignment="1">
      <alignment horizontal="center" vertical="center"/>
      <protection/>
    </xf>
    <xf numFmtId="183" fontId="83" fillId="0" borderId="43" xfId="70" applyNumberFormat="1" applyFont="1" applyBorder="1" applyAlignment="1">
      <alignment horizontal="center" vertical="center"/>
      <protection/>
    </xf>
    <xf numFmtId="183" fontId="83" fillId="0" borderId="47" xfId="70" applyNumberFormat="1" applyFont="1" applyBorder="1" applyAlignment="1">
      <alignment horizontal="center" vertical="center"/>
      <protection/>
    </xf>
    <xf numFmtId="183" fontId="10" fillId="0" borderId="28" xfId="0" applyNumberFormat="1" applyFont="1" applyBorder="1" applyAlignment="1">
      <alignment horizontal="center" vertical="center" wrapText="1"/>
    </xf>
    <xf numFmtId="183" fontId="90" fillId="0" borderId="28" xfId="70" applyNumberFormat="1" applyFont="1" applyBorder="1" applyAlignment="1">
      <alignment horizontal="center"/>
      <protection/>
    </xf>
    <xf numFmtId="0" fontId="38" fillId="0" borderId="42" xfId="70" applyFont="1" applyBorder="1" applyAlignment="1">
      <alignment horizontal="left" vertical="center" wrapText="1"/>
      <protection/>
    </xf>
    <xf numFmtId="0" fontId="38" fillId="0" borderId="47" xfId="70" applyFont="1" applyBorder="1" applyAlignment="1">
      <alignment horizontal="left" vertical="center" wrapText="1"/>
      <protection/>
    </xf>
    <xf numFmtId="0" fontId="94" fillId="47" borderId="42" xfId="70" applyFont="1" applyFill="1" applyBorder="1" applyAlignment="1">
      <alignment horizontal="center" vertical="center" wrapText="1"/>
      <protection/>
    </xf>
    <xf numFmtId="0" fontId="94" fillId="47" borderId="47" xfId="70" applyFont="1" applyFill="1" applyBorder="1" applyAlignment="1">
      <alignment horizontal="center" vertical="center" wrapText="1"/>
      <protection/>
    </xf>
    <xf numFmtId="0" fontId="92" fillId="47" borderId="42" xfId="70" applyFont="1" applyFill="1" applyBorder="1" applyAlignment="1">
      <alignment horizontal="center" vertical="center" wrapText="1"/>
      <protection/>
    </xf>
    <xf numFmtId="0" fontId="92" fillId="47" borderId="47" xfId="70" applyFont="1" applyFill="1" applyBorder="1" applyAlignment="1">
      <alignment horizontal="center" vertical="center" wrapText="1"/>
      <protection/>
    </xf>
    <xf numFmtId="0" fontId="39" fillId="0" borderId="42" xfId="70" applyFont="1" applyBorder="1" applyAlignment="1">
      <alignment horizontal="center" wrapText="1"/>
      <protection/>
    </xf>
    <xf numFmtId="0" fontId="39" fillId="0" borderId="47" xfId="70" applyFont="1" applyBorder="1" applyAlignment="1">
      <alignment horizontal="center" wrapText="1"/>
      <protection/>
    </xf>
    <xf numFmtId="4" fontId="41" fillId="0" borderId="42" xfId="70" applyNumberFormat="1" applyFont="1" applyBorder="1" applyAlignment="1">
      <alignment horizontal="center" wrapText="1"/>
      <protection/>
    </xf>
    <xf numFmtId="4" fontId="41" fillId="0" borderId="47" xfId="70" applyNumberFormat="1" applyFont="1" applyBorder="1" applyAlignment="1">
      <alignment horizontal="center" wrapText="1"/>
      <protection/>
    </xf>
    <xf numFmtId="3" fontId="41" fillId="0" borderId="42" xfId="70" applyNumberFormat="1" applyFont="1" applyBorder="1" applyAlignment="1">
      <alignment horizontal="center" wrapText="1"/>
      <protection/>
    </xf>
    <xf numFmtId="3" fontId="41" fillId="0" borderId="47" xfId="70" applyNumberFormat="1" applyFont="1" applyBorder="1" applyAlignment="1">
      <alignment horizontal="center" wrapText="1"/>
      <protection/>
    </xf>
    <xf numFmtId="0" fontId="83" fillId="0" borderId="42" xfId="70" applyFont="1" applyBorder="1" applyAlignment="1">
      <alignment wrapText="1"/>
      <protection/>
    </xf>
    <xf numFmtId="0" fontId="83" fillId="0" borderId="43" xfId="70" applyFont="1" applyBorder="1" applyAlignment="1">
      <alignment wrapText="1"/>
      <protection/>
    </xf>
    <xf numFmtId="0" fontId="83" fillId="0" borderId="47" xfId="70" applyFont="1" applyBorder="1" applyAlignment="1">
      <alignment wrapText="1"/>
      <protection/>
    </xf>
    <xf numFmtId="172" fontId="38" fillId="0" borderId="28" xfId="70" applyNumberFormat="1" applyFont="1" applyBorder="1" applyAlignment="1">
      <alignment horizontal="center" wrapText="1"/>
      <protection/>
    </xf>
    <xf numFmtId="0" fontId="90" fillId="0" borderId="42" xfId="70" applyFont="1" applyBorder="1" applyAlignment="1">
      <alignment wrapText="1"/>
      <protection/>
    </xf>
    <xf numFmtId="0" fontId="90" fillId="0" borderId="43" xfId="70" applyFont="1" applyBorder="1" applyAlignment="1">
      <alignment wrapText="1"/>
      <protection/>
    </xf>
    <xf numFmtId="0" fontId="90" fillId="0" borderId="47" xfId="70" applyFont="1" applyBorder="1" applyAlignment="1">
      <alignment wrapText="1"/>
      <protection/>
    </xf>
    <xf numFmtId="4" fontId="39" fillId="0" borderId="28" xfId="70" applyNumberFormat="1" applyFont="1" applyBorder="1" applyAlignment="1">
      <alignment horizontal="center" wrapText="1"/>
      <protection/>
    </xf>
    <xf numFmtId="0" fontId="87" fillId="47" borderId="42" xfId="70" applyFont="1" applyFill="1" applyBorder="1" applyAlignment="1">
      <alignment horizontal="center" vertical="center" wrapText="1"/>
      <protection/>
    </xf>
    <xf numFmtId="0" fontId="87" fillId="47" borderId="43" xfId="70" applyFont="1" applyFill="1" applyBorder="1" applyAlignment="1">
      <alignment horizontal="center" vertical="center" wrapText="1"/>
      <protection/>
    </xf>
    <xf numFmtId="0" fontId="87" fillId="47" borderId="47" xfId="70" applyFont="1" applyFill="1" applyBorder="1" applyAlignment="1">
      <alignment horizontal="center" vertical="center" wrapText="1"/>
      <protection/>
    </xf>
    <xf numFmtId="0" fontId="87" fillId="47" borderId="28" xfId="70" applyFont="1" applyFill="1" applyBorder="1" applyAlignment="1">
      <alignment horizontal="center" vertical="center" wrapText="1"/>
      <protection/>
    </xf>
    <xf numFmtId="0" fontId="83" fillId="47" borderId="43" xfId="70" applyFont="1" applyFill="1" applyBorder="1" applyAlignment="1">
      <alignment horizontal="center" vertical="center" wrapText="1"/>
      <protection/>
    </xf>
    <xf numFmtId="0" fontId="83" fillId="47" borderId="47" xfId="70" applyFont="1" applyFill="1" applyBorder="1" applyAlignment="1">
      <alignment horizontal="center" vertical="center" wrapText="1"/>
      <protection/>
    </xf>
    <xf numFmtId="0" fontId="90" fillId="0" borderId="42" xfId="70" applyFont="1" applyBorder="1" applyAlignment="1">
      <alignment horizontal="center" wrapText="1"/>
      <protection/>
    </xf>
    <xf numFmtId="0" fontId="90" fillId="0" borderId="47" xfId="70" applyFont="1" applyBorder="1" applyAlignment="1">
      <alignment horizontal="center" wrapText="1"/>
      <protection/>
    </xf>
    <xf numFmtId="2" fontId="90" fillId="0" borderId="42" xfId="70" applyNumberFormat="1" applyFont="1" applyBorder="1" applyAlignment="1">
      <alignment horizontal="center"/>
      <protection/>
    </xf>
    <xf numFmtId="2" fontId="90" fillId="0" borderId="47" xfId="70" applyNumberFormat="1" applyFont="1" applyBorder="1" applyAlignment="1">
      <alignment horizontal="center"/>
      <protection/>
    </xf>
    <xf numFmtId="0" fontId="83" fillId="0" borderId="42" xfId="70" applyFont="1" applyBorder="1" applyAlignment="1">
      <alignment horizontal="left"/>
      <protection/>
    </xf>
    <xf numFmtId="0" fontId="83" fillId="0" borderId="47" xfId="70" applyFont="1" applyBorder="1" applyAlignment="1">
      <alignment horizontal="left"/>
      <protection/>
    </xf>
    <xf numFmtId="183" fontId="8" fillId="0" borderId="28" xfId="0" applyNumberFormat="1" applyFont="1" applyBorder="1" applyAlignment="1">
      <alignment horizontal="center" vertical="center" wrapText="1"/>
    </xf>
    <xf numFmtId="3" fontId="11" fillId="0" borderId="43" xfId="70" applyNumberFormat="1" applyFont="1" applyBorder="1" applyAlignment="1">
      <alignment horizontal="center" wrapText="1"/>
      <protection/>
    </xf>
    <xf numFmtId="0" fontId="38" fillId="0" borderId="42" xfId="70" applyFont="1" applyFill="1" applyBorder="1" applyAlignment="1">
      <alignment horizontal="left" vertical="center" wrapText="1"/>
      <protection/>
    </xf>
    <xf numFmtId="0" fontId="38" fillId="0" borderId="47" xfId="70" applyFont="1" applyFill="1" applyBorder="1" applyAlignment="1">
      <alignment horizontal="left" vertical="center" wrapText="1"/>
      <protection/>
    </xf>
    <xf numFmtId="3" fontId="11" fillId="0" borderId="42" xfId="70" applyNumberFormat="1" applyFont="1" applyFill="1" applyBorder="1" applyAlignment="1">
      <alignment horizontal="center" vertical="center" wrapText="1"/>
      <protection/>
    </xf>
    <xf numFmtId="3" fontId="11" fillId="0" borderId="43" xfId="70" applyNumberFormat="1" applyFont="1" applyFill="1" applyBorder="1" applyAlignment="1">
      <alignment horizontal="center" vertical="center" wrapText="1"/>
      <protection/>
    </xf>
    <xf numFmtId="3" fontId="11" fillId="0" borderId="47" xfId="70" applyNumberFormat="1" applyFont="1" applyFill="1" applyBorder="1" applyAlignment="1">
      <alignment horizontal="center" vertical="center" wrapText="1"/>
      <protection/>
    </xf>
    <xf numFmtId="183" fontId="10" fillId="0" borderId="42" xfId="0" applyNumberFormat="1" applyFont="1" applyBorder="1" applyAlignment="1">
      <alignment horizontal="center" vertical="center" wrapText="1"/>
    </xf>
    <xf numFmtId="183" fontId="10" fillId="0" borderId="43" xfId="0" applyNumberFormat="1" applyFont="1" applyBorder="1" applyAlignment="1">
      <alignment horizontal="center" vertical="center" wrapText="1"/>
    </xf>
    <xf numFmtId="183" fontId="10" fillId="0" borderId="47" xfId="0" applyNumberFormat="1" applyFont="1" applyBorder="1" applyAlignment="1">
      <alignment horizontal="center" vertical="center" wrapText="1"/>
    </xf>
    <xf numFmtId="183" fontId="8" fillId="0" borderId="42" xfId="0" applyNumberFormat="1" applyFont="1" applyBorder="1" applyAlignment="1">
      <alignment horizontal="center" vertical="center" wrapText="1"/>
    </xf>
    <xf numFmtId="183" fontId="8" fillId="0" borderId="43" xfId="0" applyNumberFormat="1" applyFont="1" applyBorder="1" applyAlignment="1">
      <alignment horizontal="center" vertical="center" wrapText="1"/>
    </xf>
    <xf numFmtId="183" fontId="8" fillId="0" borderId="47" xfId="0" applyNumberFormat="1" applyFont="1" applyBorder="1" applyAlignment="1">
      <alignment horizontal="center" vertical="center" wrapText="1"/>
    </xf>
    <xf numFmtId="0" fontId="96" fillId="0" borderId="31" xfId="70" applyFont="1" applyBorder="1" applyAlignment="1">
      <alignment horizontal="center"/>
      <protection/>
    </xf>
    <xf numFmtId="0" fontId="43" fillId="0" borderId="42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43" fillId="0" borderId="47" xfId="0" applyFont="1" applyBorder="1" applyAlignment="1">
      <alignment horizontal="center" vertical="center" wrapText="1"/>
    </xf>
    <xf numFmtId="0" fontId="90" fillId="0" borderId="0" xfId="70" applyFont="1" applyAlignment="1">
      <alignment horizontal="left" wrapText="1"/>
      <protection/>
    </xf>
    <xf numFmtId="0" fontId="0" fillId="0" borderId="43" xfId="0" applyBorder="1" applyAlignment="1">
      <alignment/>
    </xf>
    <xf numFmtId="0" fontId="0" fillId="0" borderId="47" xfId="0" applyBorder="1" applyAlignment="1">
      <alignment/>
    </xf>
    <xf numFmtId="0" fontId="83" fillId="0" borderId="42" xfId="70" applyFont="1" applyBorder="1" applyAlignment="1">
      <alignment horizontal="center" wrapText="1"/>
      <protection/>
    </xf>
    <xf numFmtId="0" fontId="83" fillId="0" borderId="47" xfId="70" applyFont="1" applyBorder="1" applyAlignment="1">
      <alignment horizontal="center" wrapText="1"/>
      <protection/>
    </xf>
    <xf numFmtId="2" fontId="10" fillId="0" borderId="28" xfId="0" applyNumberFormat="1" applyFont="1" applyBorder="1" applyAlignment="1">
      <alignment horizontal="center" vertical="center" wrapText="1"/>
    </xf>
    <xf numFmtId="4" fontId="83" fillId="0" borderId="28" xfId="70" applyNumberFormat="1" applyFont="1" applyBorder="1" applyAlignment="1">
      <alignment horizontal="center"/>
      <protection/>
    </xf>
    <xf numFmtId="2" fontId="8" fillId="0" borderId="28" xfId="0" applyNumberFormat="1" applyFont="1" applyBorder="1" applyAlignment="1">
      <alignment horizontal="center" vertical="center" wrapText="1"/>
    </xf>
    <xf numFmtId="183" fontId="83" fillId="0" borderId="28" xfId="70" applyNumberFormat="1" applyFont="1" applyBorder="1" applyAlignment="1">
      <alignment horizontal="center"/>
      <protection/>
    </xf>
    <xf numFmtId="0" fontId="38" fillId="46" borderId="42" xfId="70" applyFont="1" applyFill="1" applyBorder="1" applyAlignment="1">
      <alignment horizontal="left" vertical="center" wrapText="1"/>
      <protection/>
    </xf>
    <xf numFmtId="0" fontId="38" fillId="46" borderId="47" xfId="70" applyFont="1" applyFill="1" applyBorder="1" applyAlignment="1">
      <alignment horizontal="left" vertical="center" wrapText="1"/>
      <protection/>
    </xf>
    <xf numFmtId="0" fontId="38" fillId="46" borderId="42" xfId="70" applyFont="1" applyFill="1" applyBorder="1" applyAlignment="1">
      <alignment horizontal="center" vertical="center" wrapText="1"/>
      <protection/>
    </xf>
    <xf numFmtId="0" fontId="38" fillId="46" borderId="47" xfId="70" applyFont="1" applyFill="1" applyBorder="1" applyAlignment="1">
      <alignment horizontal="center" vertical="center" wrapText="1"/>
      <protection/>
    </xf>
    <xf numFmtId="0" fontId="83" fillId="0" borderId="42" xfId="70" applyFont="1" applyBorder="1" applyAlignment="1">
      <alignment horizontal="center"/>
      <protection/>
    </xf>
    <xf numFmtId="0" fontId="83" fillId="0" borderId="47" xfId="70" applyFont="1" applyBorder="1" applyAlignment="1">
      <alignment horizontal="center"/>
      <protection/>
    </xf>
    <xf numFmtId="2" fontId="13" fillId="0" borderId="53" xfId="0" applyNumberFormat="1" applyFont="1" applyFill="1" applyBorder="1" applyAlignment="1">
      <alignment horizontal="center" vertical="center"/>
    </xf>
    <xf numFmtId="2" fontId="13" fillId="0" borderId="46" xfId="0" applyNumberFormat="1" applyFont="1" applyFill="1" applyBorder="1" applyAlignment="1">
      <alignment horizontal="center" vertical="center"/>
    </xf>
    <xf numFmtId="2" fontId="13" fillId="0" borderId="62" xfId="0" applyNumberFormat="1" applyFont="1" applyFill="1" applyBorder="1" applyAlignment="1">
      <alignment horizontal="center" vertical="center"/>
    </xf>
    <xf numFmtId="2" fontId="13" fillId="0" borderId="63" xfId="0" applyNumberFormat="1" applyFont="1" applyFill="1" applyBorder="1" applyAlignment="1">
      <alignment horizontal="center" vertical="center"/>
    </xf>
    <xf numFmtId="2" fontId="13" fillId="0" borderId="87" xfId="0" applyNumberFormat="1" applyFont="1" applyFill="1" applyBorder="1" applyAlignment="1">
      <alignment horizontal="center"/>
    </xf>
    <xf numFmtId="2" fontId="13" fillId="0" borderId="49" xfId="0" applyNumberFormat="1" applyFont="1" applyFill="1" applyBorder="1" applyAlignment="1">
      <alignment horizontal="center" vertical="center"/>
    </xf>
    <xf numFmtId="2" fontId="13" fillId="0" borderId="89" xfId="0" applyNumberFormat="1" applyFont="1" applyFill="1" applyBorder="1" applyAlignment="1">
      <alignment horizontal="center" vertical="center"/>
    </xf>
    <xf numFmtId="2" fontId="13" fillId="0" borderId="90" xfId="0" applyNumberFormat="1" applyFont="1" applyFill="1" applyBorder="1" applyAlignment="1">
      <alignment horizontal="center"/>
    </xf>
    <xf numFmtId="2" fontId="13" fillId="0" borderId="85" xfId="0" applyNumberFormat="1" applyFont="1" applyFill="1" applyBorder="1" applyAlignment="1">
      <alignment horizontal="center" vertical="center"/>
    </xf>
    <xf numFmtId="2" fontId="13" fillId="0" borderId="86" xfId="0" applyNumberFormat="1" applyFont="1" applyFill="1" applyBorder="1" applyAlignment="1">
      <alignment horizontal="center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2" xfId="35"/>
    <cellStyle name="Акцент2 2" xfId="36"/>
    <cellStyle name="Акцент3" xfId="37"/>
    <cellStyle name="Акцент3 2" xfId="38"/>
    <cellStyle name="Акцент4" xfId="39"/>
    <cellStyle name="Акцент4 2" xfId="40"/>
    <cellStyle name="Акцент5" xfId="41"/>
    <cellStyle name="Акцент5 2" xfId="42"/>
    <cellStyle name="Акцент6" xfId="43"/>
    <cellStyle name="Акцент6 2" xfId="44"/>
    <cellStyle name="Ввод " xfId="45"/>
    <cellStyle name="Ввод  2" xfId="46"/>
    <cellStyle name="Вывод" xfId="47"/>
    <cellStyle name="Вывод 2" xfId="48"/>
    <cellStyle name="Вычисление" xfId="49"/>
    <cellStyle name="Вычисление 2" xfId="50"/>
    <cellStyle name="Hyperlink" xfId="51"/>
    <cellStyle name="Currency" xfId="52"/>
    <cellStyle name="Currency [0]" xfId="53"/>
    <cellStyle name="Заголовок 1" xfId="54"/>
    <cellStyle name="Заголовок 1 2" xfId="55"/>
    <cellStyle name="Заголовок 2" xfId="56"/>
    <cellStyle name="Заголовок 2 2" xfId="57"/>
    <cellStyle name="Заголовок 3" xfId="58"/>
    <cellStyle name="Заголовок 3 2" xfId="59"/>
    <cellStyle name="Заголовок 4" xfId="60"/>
    <cellStyle name="Заголовок 4 2" xfId="61"/>
    <cellStyle name="Итог" xfId="62"/>
    <cellStyle name="Итог 2" xfId="63"/>
    <cellStyle name="Контрольная ячейка" xfId="64"/>
    <cellStyle name="Контрольная ячейка 2" xfId="65"/>
    <cellStyle name="Название" xfId="66"/>
    <cellStyle name="Название 2" xfId="67"/>
    <cellStyle name="Нейтральный" xfId="68"/>
    <cellStyle name="Нейтральный 2" xfId="69"/>
    <cellStyle name="Обычный 2" xfId="70"/>
    <cellStyle name="Followed Hyperlink" xfId="71"/>
    <cellStyle name="Плохой" xfId="72"/>
    <cellStyle name="Плохой 2" xfId="73"/>
    <cellStyle name="Пояснение" xfId="74"/>
    <cellStyle name="Пояснение 2" xfId="75"/>
    <cellStyle name="Примечание" xfId="76"/>
    <cellStyle name="Примечание 2" xfId="77"/>
    <cellStyle name="Percent" xfId="78"/>
    <cellStyle name="Связанная ячейка" xfId="79"/>
    <cellStyle name="Связанная ячейка 2" xfId="80"/>
    <cellStyle name="Текст предупреждения" xfId="81"/>
    <cellStyle name="Текст предупреждения 2" xfId="82"/>
    <cellStyle name="Comma" xfId="83"/>
    <cellStyle name="Comma [0]" xfId="84"/>
    <cellStyle name="Хороший" xfId="85"/>
    <cellStyle name="Хороший 2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27"/>
  <sheetViews>
    <sheetView view="pageBreakPreview" zoomScaleSheetLayoutView="100" workbookViewId="0" topLeftCell="A16">
      <selection activeCell="BI46" sqref="BI46"/>
    </sheetView>
  </sheetViews>
  <sheetFormatPr defaultColWidth="0.875" defaultRowHeight="12.75"/>
  <cols>
    <col min="1" max="57" width="0.875" style="1" customWidth="1"/>
    <col min="58" max="58" width="8.625" style="1" customWidth="1"/>
    <col min="59" max="59" width="9.25390625" style="1" customWidth="1"/>
    <col min="60" max="60" width="17.125" style="1" customWidth="1"/>
    <col min="61" max="61" width="10.375" style="1" customWidth="1"/>
    <col min="62" max="62" width="12.25390625" style="1" customWidth="1"/>
    <col min="63" max="16384" width="0.875" style="1" customWidth="1"/>
  </cols>
  <sheetData>
    <row r="1" spans="63:114" s="3" customFormat="1" ht="10.5">
      <c r="BK1" s="149"/>
      <c r="BL1" s="149"/>
      <c r="BM1" s="149"/>
      <c r="BN1" s="149"/>
      <c r="BO1" s="149"/>
      <c r="BP1" s="149"/>
      <c r="BQ1" s="149"/>
      <c r="BR1" s="365" t="s">
        <v>549</v>
      </c>
      <c r="BS1" s="365"/>
      <c r="BT1" s="365"/>
      <c r="BU1" s="365"/>
      <c r="BV1" s="365"/>
      <c r="BW1" s="365"/>
      <c r="BX1" s="365"/>
      <c r="BY1" s="365"/>
      <c r="BZ1" s="365"/>
      <c r="CA1" s="365"/>
      <c r="CB1" s="365"/>
      <c r="CC1" s="365"/>
      <c r="CD1" s="365"/>
      <c r="CE1" s="365"/>
      <c r="CF1" s="365"/>
      <c r="CG1" s="365"/>
      <c r="CH1" s="365"/>
      <c r="CI1" s="365"/>
      <c r="CJ1" s="365"/>
      <c r="CK1" s="365"/>
      <c r="CL1" s="365"/>
      <c r="CM1" s="365"/>
      <c r="CN1" s="365"/>
      <c r="CO1" s="365"/>
      <c r="CP1" s="365"/>
      <c r="CQ1" s="365"/>
      <c r="CR1" s="365"/>
      <c r="CS1" s="365"/>
      <c r="CT1" s="365"/>
      <c r="CU1" s="365"/>
      <c r="CV1" s="365"/>
      <c r="CW1" s="365"/>
      <c r="CX1" s="365"/>
      <c r="CY1" s="365"/>
      <c r="CZ1" s="365"/>
      <c r="DA1" s="365"/>
      <c r="DB1" s="365"/>
      <c r="DC1" s="365"/>
      <c r="DD1" s="365"/>
      <c r="DE1" s="365"/>
      <c r="DF1" s="365"/>
      <c r="DG1" s="365"/>
      <c r="DH1" s="365"/>
      <c r="DI1" s="365"/>
      <c r="DJ1" s="365"/>
    </row>
    <row r="2" spans="63:114" s="3" customFormat="1" ht="42" customHeight="1">
      <c r="BK2" s="150"/>
      <c r="BL2" s="150"/>
      <c r="BM2" s="150"/>
      <c r="BN2" s="150"/>
      <c r="BO2" s="371" t="s">
        <v>528</v>
      </c>
      <c r="BP2" s="371"/>
      <c r="BQ2" s="371"/>
      <c r="BR2" s="371"/>
      <c r="BS2" s="371"/>
      <c r="BT2" s="371"/>
      <c r="BU2" s="371"/>
      <c r="BV2" s="371"/>
      <c r="BW2" s="371"/>
      <c r="BX2" s="371"/>
      <c r="BY2" s="371"/>
      <c r="BZ2" s="371"/>
      <c r="CA2" s="371"/>
      <c r="CB2" s="371"/>
      <c r="CC2" s="371"/>
      <c r="CD2" s="371"/>
      <c r="CE2" s="371"/>
      <c r="CF2" s="371"/>
      <c r="CG2" s="371"/>
      <c r="CH2" s="371"/>
      <c r="CI2" s="371"/>
      <c r="CJ2" s="371"/>
      <c r="CK2" s="371"/>
      <c r="CL2" s="371"/>
      <c r="CM2" s="371"/>
      <c r="CN2" s="371"/>
      <c r="CO2" s="371"/>
      <c r="CP2" s="371"/>
      <c r="CQ2" s="371"/>
      <c r="CR2" s="371"/>
      <c r="CS2" s="371"/>
      <c r="CT2" s="371"/>
      <c r="CU2" s="371"/>
      <c r="CV2" s="371"/>
      <c r="CW2" s="371"/>
      <c r="CX2" s="371"/>
      <c r="CY2" s="371"/>
      <c r="CZ2" s="371"/>
      <c r="DA2" s="371"/>
      <c r="DB2" s="371"/>
      <c r="DC2" s="371"/>
      <c r="DD2" s="371"/>
      <c r="DE2" s="371"/>
      <c r="DF2" s="371"/>
      <c r="DG2" s="371"/>
      <c r="DH2" s="371"/>
      <c r="DI2" s="371"/>
      <c r="DJ2" s="371"/>
    </row>
    <row r="3" ht="18" customHeight="1"/>
    <row r="4" spans="80:114" s="3" customFormat="1" ht="10.5">
      <c r="CB4" s="373" t="s">
        <v>20</v>
      </c>
      <c r="CC4" s="373"/>
      <c r="CD4" s="373"/>
      <c r="CE4" s="373"/>
      <c r="CF4" s="373"/>
      <c r="CG4" s="373"/>
      <c r="CH4" s="373"/>
      <c r="CI4" s="373"/>
      <c r="CJ4" s="373"/>
      <c r="CK4" s="373"/>
      <c r="CL4" s="373"/>
      <c r="CM4" s="373"/>
      <c r="CN4" s="373"/>
      <c r="CO4" s="373"/>
      <c r="CP4" s="373"/>
      <c r="CQ4" s="373"/>
      <c r="CR4" s="373"/>
      <c r="CS4" s="373"/>
      <c r="CT4" s="373"/>
      <c r="CU4" s="373"/>
      <c r="CV4" s="373"/>
      <c r="CW4" s="373"/>
      <c r="CX4" s="373"/>
      <c r="CY4" s="373"/>
      <c r="CZ4" s="373"/>
      <c r="DA4" s="373"/>
      <c r="DB4" s="373"/>
      <c r="DC4" s="373"/>
      <c r="DD4" s="373"/>
      <c r="DE4" s="373"/>
      <c r="DF4" s="373"/>
      <c r="DG4" s="373"/>
      <c r="DH4" s="373"/>
      <c r="DI4" s="373"/>
      <c r="DJ4" s="373"/>
    </row>
    <row r="5" spans="80:114" s="3" customFormat="1" ht="10.5">
      <c r="CB5" s="366" t="s">
        <v>590</v>
      </c>
      <c r="CC5" s="366"/>
      <c r="CD5" s="366"/>
      <c r="CE5" s="366"/>
      <c r="CF5" s="366"/>
      <c r="CG5" s="366"/>
      <c r="CH5" s="366"/>
      <c r="CI5" s="366"/>
      <c r="CJ5" s="366"/>
      <c r="CK5" s="366"/>
      <c r="CL5" s="366"/>
      <c r="CM5" s="366"/>
      <c r="CN5" s="366"/>
      <c r="CO5" s="366"/>
      <c r="CP5" s="366"/>
      <c r="CQ5" s="366"/>
      <c r="CR5" s="366"/>
      <c r="CS5" s="366"/>
      <c r="CT5" s="366"/>
      <c r="CU5" s="366"/>
      <c r="CV5" s="366"/>
      <c r="CW5" s="366"/>
      <c r="CX5" s="366"/>
      <c r="CY5" s="366"/>
      <c r="CZ5" s="366"/>
      <c r="DA5" s="366"/>
      <c r="DB5" s="366"/>
      <c r="DC5" s="366"/>
      <c r="DD5" s="366"/>
      <c r="DE5" s="366"/>
      <c r="DF5" s="366"/>
      <c r="DG5" s="366"/>
      <c r="DH5" s="366"/>
      <c r="DI5" s="366"/>
      <c r="DJ5" s="366"/>
    </row>
    <row r="6" spans="80:114" s="4" customFormat="1" ht="8.25">
      <c r="CB6" s="362" t="s">
        <v>521</v>
      </c>
      <c r="CC6" s="362"/>
      <c r="CD6" s="362"/>
      <c r="CE6" s="362"/>
      <c r="CF6" s="362"/>
      <c r="CG6" s="362"/>
      <c r="CH6" s="362"/>
      <c r="CI6" s="362"/>
      <c r="CJ6" s="362"/>
      <c r="CK6" s="362"/>
      <c r="CL6" s="362"/>
      <c r="CM6" s="362"/>
      <c r="CN6" s="362"/>
      <c r="CO6" s="362"/>
      <c r="CP6" s="362"/>
      <c r="CQ6" s="362"/>
      <c r="CR6" s="362"/>
      <c r="CS6" s="362"/>
      <c r="CT6" s="362"/>
      <c r="CU6" s="362"/>
      <c r="CV6" s="362"/>
      <c r="CW6" s="362"/>
      <c r="CX6" s="362"/>
      <c r="CY6" s="362"/>
      <c r="CZ6" s="362"/>
      <c r="DA6" s="362"/>
      <c r="DB6" s="362"/>
      <c r="DC6" s="362"/>
      <c r="DD6" s="362"/>
      <c r="DE6" s="362"/>
      <c r="DF6" s="362"/>
      <c r="DG6" s="362"/>
      <c r="DH6" s="362"/>
      <c r="DI6" s="362"/>
      <c r="DJ6" s="362"/>
    </row>
    <row r="7" spans="80:114" s="3" customFormat="1" ht="10.5">
      <c r="CB7" s="366" t="s">
        <v>591</v>
      </c>
      <c r="CC7" s="366"/>
      <c r="CD7" s="366"/>
      <c r="CE7" s="366"/>
      <c r="CF7" s="366"/>
      <c r="CG7" s="366"/>
      <c r="CH7" s="366"/>
      <c r="CI7" s="366"/>
      <c r="CJ7" s="366"/>
      <c r="CK7" s="366"/>
      <c r="CL7" s="366"/>
      <c r="CM7" s="366"/>
      <c r="CN7" s="366"/>
      <c r="CO7" s="366"/>
      <c r="CP7" s="366"/>
      <c r="CQ7" s="366"/>
      <c r="CR7" s="366"/>
      <c r="CS7" s="366"/>
      <c r="CT7" s="366"/>
      <c r="CU7" s="366"/>
      <c r="CV7" s="366"/>
      <c r="CW7" s="366"/>
      <c r="CX7" s="366"/>
      <c r="CY7" s="366"/>
      <c r="CZ7" s="366"/>
      <c r="DA7" s="366"/>
      <c r="DB7" s="366"/>
      <c r="DC7" s="366"/>
      <c r="DD7" s="366"/>
      <c r="DE7" s="366"/>
      <c r="DF7" s="366"/>
      <c r="DG7" s="366"/>
      <c r="DH7" s="366"/>
      <c r="DI7" s="366"/>
      <c r="DJ7" s="366"/>
    </row>
    <row r="8" spans="80:114" s="4" customFormat="1" ht="8.25">
      <c r="CB8" s="362" t="s">
        <v>547</v>
      </c>
      <c r="CC8" s="362"/>
      <c r="CD8" s="362"/>
      <c r="CE8" s="362"/>
      <c r="CF8" s="362"/>
      <c r="CG8" s="362"/>
      <c r="CH8" s="362"/>
      <c r="CI8" s="362"/>
      <c r="CJ8" s="362"/>
      <c r="CK8" s="362"/>
      <c r="CL8" s="362"/>
      <c r="CM8" s="362"/>
      <c r="CN8" s="362"/>
      <c r="CO8" s="362"/>
      <c r="CP8" s="362"/>
      <c r="CQ8" s="362"/>
      <c r="CR8" s="362"/>
      <c r="CS8" s="362"/>
      <c r="CT8" s="362"/>
      <c r="CU8" s="362"/>
      <c r="CV8" s="362"/>
      <c r="CW8" s="362"/>
      <c r="CX8" s="362"/>
      <c r="CY8" s="362"/>
      <c r="CZ8" s="362"/>
      <c r="DA8" s="362"/>
      <c r="DB8" s="362"/>
      <c r="DC8" s="362"/>
      <c r="DD8" s="362"/>
      <c r="DE8" s="362"/>
      <c r="DF8" s="362"/>
      <c r="DG8" s="362"/>
      <c r="DH8" s="362"/>
      <c r="DI8" s="362"/>
      <c r="DJ8" s="362"/>
    </row>
    <row r="9" spans="80:114" s="3" customFormat="1" ht="10.5"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Q9" s="366" t="s">
        <v>581</v>
      </c>
      <c r="CR9" s="366"/>
      <c r="CS9" s="366"/>
      <c r="CT9" s="366"/>
      <c r="CU9" s="366"/>
      <c r="CV9" s="366"/>
      <c r="CW9" s="366"/>
      <c r="CX9" s="366"/>
      <c r="CY9" s="366"/>
      <c r="CZ9" s="366"/>
      <c r="DA9" s="366"/>
      <c r="DB9" s="366"/>
      <c r="DC9" s="366"/>
      <c r="DD9" s="366"/>
      <c r="DE9" s="366"/>
      <c r="DF9" s="366"/>
      <c r="DG9" s="366"/>
      <c r="DH9" s="366"/>
      <c r="DI9" s="366"/>
      <c r="DJ9" s="366"/>
    </row>
    <row r="10" spans="80:114" s="4" customFormat="1" ht="8.25">
      <c r="CB10" s="362" t="s">
        <v>17</v>
      </c>
      <c r="CC10" s="362"/>
      <c r="CD10" s="362"/>
      <c r="CE10" s="362"/>
      <c r="CF10" s="362"/>
      <c r="CG10" s="362"/>
      <c r="CH10" s="362"/>
      <c r="CI10" s="362"/>
      <c r="CJ10" s="362"/>
      <c r="CK10" s="362"/>
      <c r="CL10" s="362"/>
      <c r="CM10" s="362"/>
      <c r="CN10" s="362"/>
      <c r="CQ10" s="362" t="s">
        <v>18</v>
      </c>
      <c r="CR10" s="362"/>
      <c r="CS10" s="362"/>
      <c r="CT10" s="362"/>
      <c r="CU10" s="362"/>
      <c r="CV10" s="362"/>
      <c r="CW10" s="362"/>
      <c r="CX10" s="362"/>
      <c r="CY10" s="362"/>
      <c r="CZ10" s="362"/>
      <c r="DA10" s="362"/>
      <c r="DB10" s="362"/>
      <c r="DC10" s="362"/>
      <c r="DD10" s="362"/>
      <c r="DE10" s="362"/>
      <c r="DF10" s="362"/>
      <c r="DG10" s="362"/>
      <c r="DH10" s="362"/>
      <c r="DI10" s="362"/>
      <c r="DJ10" s="362"/>
    </row>
    <row r="11" spans="80:109" s="3" customFormat="1" ht="10.5">
      <c r="CB11" s="363" t="s">
        <v>19</v>
      </c>
      <c r="CC11" s="363"/>
      <c r="CD11" s="364" t="s">
        <v>554</v>
      </c>
      <c r="CE11" s="364"/>
      <c r="CF11" s="364"/>
      <c r="CG11" s="365" t="s">
        <v>19</v>
      </c>
      <c r="CH11" s="365"/>
      <c r="CJ11" s="364" t="s">
        <v>586</v>
      </c>
      <c r="CK11" s="364"/>
      <c r="CL11" s="364"/>
      <c r="CM11" s="364"/>
      <c r="CN11" s="364"/>
      <c r="CO11" s="364"/>
      <c r="CP11" s="364"/>
      <c r="CQ11" s="364"/>
      <c r="CR11" s="364"/>
      <c r="CS11" s="364"/>
      <c r="CT11" s="364"/>
      <c r="CU11" s="364"/>
      <c r="CV11" s="364"/>
      <c r="CW11" s="364"/>
      <c r="CX11" s="364"/>
      <c r="CY11" s="363">
        <v>20</v>
      </c>
      <c r="CZ11" s="363"/>
      <c r="DA11" s="363"/>
      <c r="DB11" s="353" t="s">
        <v>554</v>
      </c>
      <c r="DC11" s="353"/>
      <c r="DD11" s="353"/>
      <c r="DE11" s="3" t="s">
        <v>3</v>
      </c>
    </row>
    <row r="13" spans="60:62" s="5" customFormat="1" ht="12">
      <c r="BH13" s="370" t="s">
        <v>551</v>
      </c>
      <c r="BI13" s="370"/>
      <c r="BJ13" s="370"/>
    </row>
    <row r="14" spans="38:114" s="5" customFormat="1" ht="12">
      <c r="AL14" s="367"/>
      <c r="AM14" s="367"/>
      <c r="AN14" s="358"/>
      <c r="AO14" s="358"/>
      <c r="AP14" s="358"/>
      <c r="AQ14" s="367"/>
      <c r="AR14" s="367"/>
      <c r="AS14" s="367"/>
      <c r="AT14" s="367"/>
      <c r="AU14" s="367"/>
      <c r="AV14" s="367"/>
      <c r="AW14" s="367"/>
      <c r="AX14" s="367"/>
      <c r="AY14" s="367"/>
      <c r="AZ14" s="367"/>
      <c r="BA14" s="367"/>
      <c r="BB14" s="367"/>
      <c r="BC14" s="367"/>
      <c r="BD14" s="367"/>
      <c r="BE14" s="367"/>
      <c r="BF14" s="367"/>
      <c r="BG14" s="6"/>
      <c r="BH14" s="368" t="s">
        <v>553</v>
      </c>
      <c r="BI14" s="368"/>
      <c r="BJ14" s="368"/>
      <c r="CX14" s="328" t="s">
        <v>21</v>
      </c>
      <c r="CY14" s="329"/>
      <c r="CZ14" s="329"/>
      <c r="DA14" s="329"/>
      <c r="DB14" s="329"/>
      <c r="DC14" s="329"/>
      <c r="DD14" s="329"/>
      <c r="DE14" s="329"/>
      <c r="DF14" s="329"/>
      <c r="DG14" s="329"/>
      <c r="DH14" s="329"/>
      <c r="DI14" s="329"/>
      <c r="DJ14" s="330"/>
    </row>
    <row r="15" spans="102:114" ht="12" thickBot="1">
      <c r="CX15" s="331"/>
      <c r="CY15" s="332"/>
      <c r="CZ15" s="332"/>
      <c r="DA15" s="332"/>
      <c r="DB15" s="332"/>
      <c r="DC15" s="332"/>
      <c r="DD15" s="332"/>
      <c r="DE15" s="332"/>
      <c r="DF15" s="332"/>
      <c r="DG15" s="332"/>
      <c r="DH15" s="332"/>
      <c r="DI15" s="332"/>
      <c r="DJ15" s="333"/>
    </row>
    <row r="16" spans="41:114" ht="12.75" customHeight="1">
      <c r="AO16" s="346"/>
      <c r="AP16" s="346"/>
      <c r="AQ16" s="346"/>
      <c r="AR16" s="346"/>
      <c r="AS16" s="347"/>
      <c r="AT16" s="347"/>
      <c r="AU16" s="347"/>
      <c r="AV16" s="348"/>
      <c r="AW16" s="348"/>
      <c r="AY16" s="347"/>
      <c r="AZ16" s="347"/>
      <c r="BA16" s="347"/>
      <c r="BB16" s="347"/>
      <c r="BC16" s="347"/>
      <c r="BD16" s="347"/>
      <c r="BE16" s="347"/>
      <c r="BF16" s="347"/>
      <c r="BG16" s="147"/>
      <c r="BH16" s="349" t="s">
        <v>592</v>
      </c>
      <c r="BI16" s="349"/>
      <c r="BJ16" s="2"/>
      <c r="CV16" s="2" t="s">
        <v>22</v>
      </c>
      <c r="CX16" s="359" t="s">
        <v>566</v>
      </c>
      <c r="CY16" s="360"/>
      <c r="CZ16" s="360"/>
      <c r="DA16" s="360"/>
      <c r="DB16" s="360"/>
      <c r="DC16" s="360"/>
      <c r="DD16" s="360"/>
      <c r="DE16" s="360"/>
      <c r="DF16" s="360"/>
      <c r="DG16" s="360"/>
      <c r="DH16" s="360"/>
      <c r="DI16" s="360"/>
      <c r="DJ16" s="361"/>
    </row>
    <row r="17" spans="1:114" ht="18" customHeight="1">
      <c r="A17" s="348" t="s">
        <v>25</v>
      </c>
      <c r="B17" s="348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CV17" s="2" t="s">
        <v>23</v>
      </c>
      <c r="CX17" s="355"/>
      <c r="CY17" s="356"/>
      <c r="CZ17" s="356"/>
      <c r="DA17" s="356"/>
      <c r="DB17" s="356"/>
      <c r="DC17" s="356"/>
      <c r="DD17" s="356"/>
      <c r="DE17" s="356"/>
      <c r="DF17" s="356"/>
      <c r="DG17" s="356"/>
      <c r="DH17" s="356"/>
      <c r="DI17" s="356"/>
      <c r="DJ17" s="357"/>
    </row>
    <row r="18" spans="1:114" ht="11.25" customHeight="1">
      <c r="A18" s="1" t="s">
        <v>26</v>
      </c>
      <c r="AB18" s="354" t="s">
        <v>546</v>
      </c>
      <c r="AC18" s="354"/>
      <c r="AD18" s="354"/>
      <c r="AE18" s="354"/>
      <c r="AF18" s="354"/>
      <c r="AG18" s="354"/>
      <c r="AH18" s="354"/>
      <c r="AI18" s="354"/>
      <c r="AJ18" s="354"/>
      <c r="AK18" s="354"/>
      <c r="AL18" s="354"/>
      <c r="AM18" s="354"/>
      <c r="AN18" s="354"/>
      <c r="AO18" s="354"/>
      <c r="AP18" s="354"/>
      <c r="AQ18" s="354"/>
      <c r="AR18" s="354"/>
      <c r="AS18" s="354"/>
      <c r="AT18" s="354"/>
      <c r="AU18" s="354"/>
      <c r="AV18" s="354"/>
      <c r="AW18" s="354"/>
      <c r="AX18" s="354"/>
      <c r="AY18" s="354"/>
      <c r="AZ18" s="354"/>
      <c r="BA18" s="354"/>
      <c r="BB18" s="354"/>
      <c r="BC18" s="354"/>
      <c r="BD18" s="354"/>
      <c r="BE18" s="354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4"/>
      <c r="BQ18" s="354"/>
      <c r="BR18" s="354"/>
      <c r="BS18" s="354"/>
      <c r="BT18" s="354"/>
      <c r="BU18" s="354"/>
      <c r="CV18" s="2" t="s">
        <v>24</v>
      </c>
      <c r="CX18" s="355" t="s">
        <v>569</v>
      </c>
      <c r="CY18" s="356"/>
      <c r="CZ18" s="356"/>
      <c r="DA18" s="356"/>
      <c r="DB18" s="356"/>
      <c r="DC18" s="356"/>
      <c r="DD18" s="356"/>
      <c r="DE18" s="356"/>
      <c r="DF18" s="356"/>
      <c r="DG18" s="356"/>
      <c r="DH18" s="356"/>
      <c r="DI18" s="356"/>
      <c r="DJ18" s="357"/>
    </row>
    <row r="19" spans="100:114" ht="11.25">
      <c r="CV19" s="2" t="s">
        <v>23</v>
      </c>
      <c r="CX19" s="355"/>
      <c r="CY19" s="356"/>
      <c r="CZ19" s="356"/>
      <c r="DA19" s="356"/>
      <c r="DB19" s="356"/>
      <c r="DC19" s="356"/>
      <c r="DD19" s="356"/>
      <c r="DE19" s="356"/>
      <c r="DF19" s="356"/>
      <c r="DG19" s="356"/>
      <c r="DH19" s="356"/>
      <c r="DI19" s="356"/>
      <c r="DJ19" s="357"/>
    </row>
    <row r="20" spans="100:114" ht="11.25">
      <c r="CV20" s="2" t="s">
        <v>27</v>
      </c>
      <c r="CX20" s="355" t="s">
        <v>588</v>
      </c>
      <c r="CY20" s="356"/>
      <c r="CZ20" s="356"/>
      <c r="DA20" s="356"/>
      <c r="DB20" s="356"/>
      <c r="DC20" s="356"/>
      <c r="DD20" s="356"/>
      <c r="DE20" s="356"/>
      <c r="DF20" s="356"/>
      <c r="DG20" s="356"/>
      <c r="DH20" s="356"/>
      <c r="DI20" s="356"/>
      <c r="DJ20" s="357"/>
    </row>
    <row r="21" spans="1:114" ht="11.25">
      <c r="A21" s="1" t="s">
        <v>31</v>
      </c>
      <c r="K21" s="354" t="s">
        <v>552</v>
      </c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CV21" s="2" t="s">
        <v>28</v>
      </c>
      <c r="CX21" s="355" t="s">
        <v>589</v>
      </c>
      <c r="CY21" s="356"/>
      <c r="CZ21" s="356"/>
      <c r="DA21" s="356"/>
      <c r="DB21" s="356"/>
      <c r="DC21" s="356"/>
      <c r="DD21" s="356"/>
      <c r="DE21" s="356"/>
      <c r="DF21" s="356"/>
      <c r="DG21" s="356"/>
      <c r="DH21" s="356"/>
      <c r="DI21" s="356"/>
      <c r="DJ21" s="357"/>
    </row>
    <row r="22" spans="1:114" ht="18" customHeight="1" thickBot="1">
      <c r="A22" s="1" t="s">
        <v>32</v>
      </c>
      <c r="CV22" s="2" t="s">
        <v>29</v>
      </c>
      <c r="CX22" s="350" t="s">
        <v>30</v>
      </c>
      <c r="CY22" s="351"/>
      <c r="CZ22" s="351"/>
      <c r="DA22" s="351"/>
      <c r="DB22" s="351"/>
      <c r="DC22" s="351"/>
      <c r="DD22" s="351"/>
      <c r="DE22" s="351"/>
      <c r="DF22" s="351"/>
      <c r="DG22" s="351"/>
      <c r="DH22" s="351"/>
      <c r="DI22" s="351"/>
      <c r="DJ22" s="352"/>
    </row>
    <row r="24" spans="1:114" s="7" customFormat="1" ht="10.5">
      <c r="A24" s="327" t="s">
        <v>34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</row>
    <row r="25" ht="12" customHeight="1"/>
    <row r="26" spans="1:114" ht="14.25" customHeight="1">
      <c r="A26" s="328" t="s">
        <v>0</v>
      </c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29"/>
      <c r="Z26" s="329"/>
      <c r="AA26" s="329"/>
      <c r="AB26" s="329"/>
      <c r="AC26" s="329"/>
      <c r="AD26" s="329"/>
      <c r="AE26" s="329"/>
      <c r="AF26" s="329"/>
      <c r="AG26" s="329"/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29"/>
      <c r="BC26" s="329"/>
      <c r="BD26" s="329"/>
      <c r="BE26" s="330"/>
      <c r="BF26" s="217" t="s">
        <v>1</v>
      </c>
      <c r="BG26" s="345" t="s">
        <v>522</v>
      </c>
      <c r="BH26" s="212" t="s">
        <v>548</v>
      </c>
      <c r="BI26" s="212"/>
      <c r="BJ26" s="212"/>
      <c r="BK26" s="342" t="s">
        <v>8</v>
      </c>
      <c r="BL26" s="343"/>
      <c r="BM26" s="343"/>
      <c r="BN26" s="343"/>
      <c r="BO26" s="343"/>
      <c r="BP26" s="343"/>
      <c r="BQ26" s="343"/>
      <c r="BR26" s="343"/>
      <c r="BS26" s="343"/>
      <c r="BT26" s="343"/>
      <c r="BU26" s="343"/>
      <c r="BV26" s="343"/>
      <c r="BW26" s="343"/>
      <c r="BX26" s="343"/>
      <c r="BY26" s="343"/>
      <c r="BZ26" s="343"/>
      <c r="CA26" s="343"/>
      <c r="CB26" s="343"/>
      <c r="CC26" s="343"/>
      <c r="CD26" s="343"/>
      <c r="CE26" s="343"/>
      <c r="CF26" s="343"/>
      <c r="CG26" s="343"/>
      <c r="CH26" s="343"/>
      <c r="CI26" s="343"/>
      <c r="CJ26" s="343"/>
      <c r="CK26" s="343"/>
      <c r="CL26" s="343"/>
      <c r="CM26" s="343"/>
      <c r="CN26" s="343"/>
      <c r="CO26" s="343"/>
      <c r="CP26" s="343"/>
      <c r="CQ26" s="343"/>
      <c r="CR26" s="343"/>
      <c r="CS26" s="343"/>
      <c r="CT26" s="343"/>
      <c r="CU26" s="343"/>
      <c r="CV26" s="343"/>
      <c r="CW26" s="343"/>
      <c r="CX26" s="343"/>
      <c r="CY26" s="343"/>
      <c r="CZ26" s="343"/>
      <c r="DA26" s="343"/>
      <c r="DB26" s="343"/>
      <c r="DC26" s="343"/>
      <c r="DD26" s="343"/>
      <c r="DE26" s="343"/>
      <c r="DF26" s="343"/>
      <c r="DG26" s="343"/>
      <c r="DH26" s="343"/>
      <c r="DI26" s="343"/>
      <c r="DJ26" s="344"/>
    </row>
    <row r="27" spans="1:114" ht="11.25" customHeight="1">
      <c r="A27" s="331"/>
      <c r="B27" s="332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2"/>
      <c r="X27" s="332"/>
      <c r="Y27" s="332"/>
      <c r="Z27" s="332"/>
      <c r="AA27" s="332"/>
      <c r="AB27" s="332"/>
      <c r="AC27" s="332"/>
      <c r="AD27" s="332"/>
      <c r="AE27" s="332"/>
      <c r="AF27" s="332"/>
      <c r="AG27" s="332"/>
      <c r="AH27" s="332"/>
      <c r="AI27" s="332"/>
      <c r="AJ27" s="332"/>
      <c r="AK27" s="332"/>
      <c r="AL27" s="332"/>
      <c r="AM27" s="332"/>
      <c r="AN27" s="332"/>
      <c r="AO27" s="332"/>
      <c r="AP27" s="332"/>
      <c r="AQ27" s="332"/>
      <c r="AR27" s="332"/>
      <c r="AS27" s="332"/>
      <c r="AT27" s="332"/>
      <c r="AU27" s="332"/>
      <c r="AV27" s="332"/>
      <c r="AW27" s="332"/>
      <c r="AX27" s="332"/>
      <c r="AY27" s="332"/>
      <c r="AZ27" s="332"/>
      <c r="BA27" s="332"/>
      <c r="BB27" s="332"/>
      <c r="BC27" s="332"/>
      <c r="BD27" s="332"/>
      <c r="BE27" s="333"/>
      <c r="BF27" s="369"/>
      <c r="BG27" s="345"/>
      <c r="BH27" s="213" t="s">
        <v>149</v>
      </c>
      <c r="BI27" s="215" t="s">
        <v>150</v>
      </c>
      <c r="BJ27" s="217" t="s">
        <v>432</v>
      </c>
      <c r="BK27" s="313" t="s">
        <v>2</v>
      </c>
      <c r="BL27" s="314"/>
      <c r="BM27" s="314"/>
      <c r="BN27" s="314"/>
      <c r="BO27" s="314"/>
      <c r="BP27" s="314"/>
      <c r="BQ27" s="324" t="s">
        <v>554</v>
      </c>
      <c r="BR27" s="324"/>
      <c r="BS27" s="324"/>
      <c r="BT27" s="325" t="s">
        <v>3</v>
      </c>
      <c r="BU27" s="325"/>
      <c r="BV27" s="325"/>
      <c r="BW27" s="326"/>
      <c r="BX27" s="313" t="s">
        <v>2</v>
      </c>
      <c r="BY27" s="314"/>
      <c r="BZ27" s="314"/>
      <c r="CA27" s="314"/>
      <c r="CB27" s="314"/>
      <c r="CC27" s="314"/>
      <c r="CD27" s="324" t="s">
        <v>555</v>
      </c>
      <c r="CE27" s="324"/>
      <c r="CF27" s="324"/>
      <c r="CG27" s="325" t="s">
        <v>3</v>
      </c>
      <c r="CH27" s="325"/>
      <c r="CI27" s="325"/>
      <c r="CJ27" s="326"/>
      <c r="CK27" s="313" t="s">
        <v>2</v>
      </c>
      <c r="CL27" s="314"/>
      <c r="CM27" s="314"/>
      <c r="CN27" s="314"/>
      <c r="CO27" s="314"/>
      <c r="CP27" s="314"/>
      <c r="CQ27" s="324" t="s">
        <v>556</v>
      </c>
      <c r="CR27" s="324"/>
      <c r="CS27" s="324"/>
      <c r="CT27" s="325" t="s">
        <v>3</v>
      </c>
      <c r="CU27" s="325"/>
      <c r="CV27" s="325"/>
      <c r="CW27" s="326"/>
      <c r="CX27" s="217" t="s">
        <v>7</v>
      </c>
      <c r="CY27" s="337"/>
      <c r="CZ27" s="337"/>
      <c r="DA27" s="337"/>
      <c r="DB27" s="337"/>
      <c r="DC27" s="337"/>
      <c r="DD27" s="337"/>
      <c r="DE27" s="337"/>
      <c r="DF27" s="337"/>
      <c r="DG27" s="337"/>
      <c r="DH27" s="337"/>
      <c r="DI27" s="337"/>
      <c r="DJ27" s="213"/>
    </row>
    <row r="28" spans="1:114" ht="41.25" customHeight="1">
      <c r="A28" s="334"/>
      <c r="B28" s="335"/>
      <c r="C28" s="335"/>
      <c r="D28" s="335"/>
      <c r="E28" s="335"/>
      <c r="F28" s="335"/>
      <c r="G28" s="335"/>
      <c r="H28" s="335"/>
      <c r="I28" s="335"/>
      <c r="J28" s="335"/>
      <c r="K28" s="335"/>
      <c r="L28" s="335"/>
      <c r="M28" s="335"/>
      <c r="N28" s="335"/>
      <c r="O28" s="335"/>
      <c r="P28" s="335"/>
      <c r="Q28" s="335"/>
      <c r="R28" s="335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  <c r="AC28" s="335"/>
      <c r="AD28" s="335"/>
      <c r="AE28" s="335"/>
      <c r="AF28" s="335"/>
      <c r="AG28" s="335"/>
      <c r="AH28" s="335"/>
      <c r="AI28" s="335"/>
      <c r="AJ28" s="335"/>
      <c r="AK28" s="335"/>
      <c r="AL28" s="335"/>
      <c r="AM28" s="335"/>
      <c r="AN28" s="335"/>
      <c r="AO28" s="335"/>
      <c r="AP28" s="335"/>
      <c r="AQ28" s="335"/>
      <c r="AR28" s="335"/>
      <c r="AS28" s="335"/>
      <c r="AT28" s="335"/>
      <c r="AU28" s="335"/>
      <c r="AV28" s="335"/>
      <c r="AW28" s="335"/>
      <c r="AX28" s="335"/>
      <c r="AY28" s="335"/>
      <c r="AZ28" s="335"/>
      <c r="BA28" s="335"/>
      <c r="BB28" s="335"/>
      <c r="BC28" s="335"/>
      <c r="BD28" s="335"/>
      <c r="BE28" s="336"/>
      <c r="BF28" s="218"/>
      <c r="BG28" s="345"/>
      <c r="BH28" s="214"/>
      <c r="BI28" s="216"/>
      <c r="BJ28" s="218"/>
      <c r="BK28" s="339" t="s">
        <v>4</v>
      </c>
      <c r="BL28" s="340"/>
      <c r="BM28" s="340"/>
      <c r="BN28" s="340"/>
      <c r="BO28" s="340"/>
      <c r="BP28" s="340"/>
      <c r="BQ28" s="340"/>
      <c r="BR28" s="340"/>
      <c r="BS28" s="340"/>
      <c r="BT28" s="340"/>
      <c r="BU28" s="340"/>
      <c r="BV28" s="340"/>
      <c r="BW28" s="341"/>
      <c r="BX28" s="339" t="s">
        <v>5</v>
      </c>
      <c r="BY28" s="340"/>
      <c r="BZ28" s="340"/>
      <c r="CA28" s="340"/>
      <c r="CB28" s="340"/>
      <c r="CC28" s="340"/>
      <c r="CD28" s="340"/>
      <c r="CE28" s="340"/>
      <c r="CF28" s="340"/>
      <c r="CG28" s="340"/>
      <c r="CH28" s="340"/>
      <c r="CI28" s="340"/>
      <c r="CJ28" s="341"/>
      <c r="CK28" s="339" t="s">
        <v>6</v>
      </c>
      <c r="CL28" s="340"/>
      <c r="CM28" s="340"/>
      <c r="CN28" s="340"/>
      <c r="CO28" s="340"/>
      <c r="CP28" s="340"/>
      <c r="CQ28" s="340"/>
      <c r="CR28" s="340"/>
      <c r="CS28" s="340"/>
      <c r="CT28" s="340"/>
      <c r="CU28" s="340"/>
      <c r="CV28" s="340"/>
      <c r="CW28" s="341"/>
      <c r="CX28" s="218"/>
      <c r="CY28" s="338"/>
      <c r="CZ28" s="338"/>
      <c r="DA28" s="338"/>
      <c r="DB28" s="338"/>
      <c r="DC28" s="338"/>
      <c r="DD28" s="338"/>
      <c r="DE28" s="338"/>
      <c r="DF28" s="338"/>
      <c r="DG28" s="338"/>
      <c r="DH28" s="338"/>
      <c r="DI28" s="338"/>
      <c r="DJ28" s="214"/>
    </row>
    <row r="29" spans="1:114" ht="12" thickBot="1">
      <c r="A29" s="310" t="s">
        <v>9</v>
      </c>
      <c r="B29" s="311"/>
      <c r="C29" s="311"/>
      <c r="D29" s="311"/>
      <c r="E29" s="311"/>
      <c r="F29" s="311"/>
      <c r="G29" s="311"/>
      <c r="H29" s="311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  <c r="X29" s="311"/>
      <c r="Y29" s="311"/>
      <c r="Z29" s="311"/>
      <c r="AA29" s="311"/>
      <c r="AB29" s="311"/>
      <c r="AC29" s="311"/>
      <c r="AD29" s="311"/>
      <c r="AE29" s="311"/>
      <c r="AF29" s="311"/>
      <c r="AG29" s="311"/>
      <c r="AH29" s="311"/>
      <c r="AI29" s="311"/>
      <c r="AJ29" s="311"/>
      <c r="AK29" s="311"/>
      <c r="AL29" s="311"/>
      <c r="AM29" s="311"/>
      <c r="AN29" s="311"/>
      <c r="AO29" s="311"/>
      <c r="AP29" s="311"/>
      <c r="AQ29" s="311"/>
      <c r="AR29" s="311"/>
      <c r="AS29" s="311"/>
      <c r="AT29" s="311"/>
      <c r="AU29" s="311"/>
      <c r="AV29" s="311"/>
      <c r="AW29" s="311"/>
      <c r="AX29" s="311"/>
      <c r="AY29" s="311"/>
      <c r="AZ29" s="311"/>
      <c r="BA29" s="311"/>
      <c r="BB29" s="311"/>
      <c r="BC29" s="311"/>
      <c r="BD29" s="311"/>
      <c r="BE29" s="312"/>
      <c r="BF29" s="19" t="s">
        <v>10</v>
      </c>
      <c r="BG29" s="151" t="s">
        <v>11</v>
      </c>
      <c r="BH29" s="151" t="s">
        <v>12</v>
      </c>
      <c r="BI29" s="19" t="s">
        <v>13</v>
      </c>
      <c r="BJ29" s="155" t="s">
        <v>14</v>
      </c>
      <c r="BK29" s="310" t="s">
        <v>15</v>
      </c>
      <c r="BL29" s="311"/>
      <c r="BM29" s="311"/>
      <c r="BN29" s="311"/>
      <c r="BO29" s="311"/>
      <c r="BP29" s="311"/>
      <c r="BQ29" s="311"/>
      <c r="BR29" s="311"/>
      <c r="BS29" s="311"/>
      <c r="BT29" s="311"/>
      <c r="BU29" s="311"/>
      <c r="BV29" s="311"/>
      <c r="BW29" s="312"/>
      <c r="BX29" s="310" t="s">
        <v>16</v>
      </c>
      <c r="BY29" s="311"/>
      <c r="BZ29" s="311"/>
      <c r="CA29" s="311"/>
      <c r="CB29" s="311"/>
      <c r="CC29" s="311"/>
      <c r="CD29" s="311"/>
      <c r="CE29" s="311"/>
      <c r="CF29" s="311"/>
      <c r="CG29" s="311"/>
      <c r="CH29" s="311"/>
      <c r="CI29" s="311"/>
      <c r="CJ29" s="312"/>
      <c r="CK29" s="310" t="s">
        <v>523</v>
      </c>
      <c r="CL29" s="311"/>
      <c r="CM29" s="311"/>
      <c r="CN29" s="311"/>
      <c r="CO29" s="311"/>
      <c r="CP29" s="311"/>
      <c r="CQ29" s="311"/>
      <c r="CR29" s="311"/>
      <c r="CS29" s="311"/>
      <c r="CT29" s="311"/>
      <c r="CU29" s="311"/>
      <c r="CV29" s="311"/>
      <c r="CW29" s="312"/>
      <c r="CX29" s="310" t="s">
        <v>524</v>
      </c>
      <c r="CY29" s="311"/>
      <c r="CZ29" s="311"/>
      <c r="DA29" s="311"/>
      <c r="DB29" s="311"/>
      <c r="DC29" s="311"/>
      <c r="DD29" s="311"/>
      <c r="DE29" s="311"/>
      <c r="DF29" s="311"/>
      <c r="DG29" s="311"/>
      <c r="DH29" s="311"/>
      <c r="DI29" s="311"/>
      <c r="DJ29" s="312"/>
    </row>
    <row r="30" spans="1:114" ht="12" thickBot="1">
      <c r="A30" s="321"/>
      <c r="B30" s="322"/>
      <c r="C30" s="322"/>
      <c r="D30" s="322"/>
      <c r="E30" s="322"/>
      <c r="F30" s="322"/>
      <c r="G30" s="322"/>
      <c r="H30" s="322"/>
      <c r="I30" s="322"/>
      <c r="J30" s="322"/>
      <c r="K30" s="322"/>
      <c r="L30" s="322"/>
      <c r="M30" s="322"/>
      <c r="N30" s="322"/>
      <c r="O30" s="322"/>
      <c r="P30" s="322"/>
      <c r="Q30" s="322"/>
      <c r="R30" s="322"/>
      <c r="S30" s="322"/>
      <c r="T30" s="322"/>
      <c r="U30" s="322"/>
      <c r="V30" s="322"/>
      <c r="W30" s="322"/>
      <c r="X30" s="322"/>
      <c r="Y30" s="322"/>
      <c r="Z30" s="322"/>
      <c r="AA30" s="322"/>
      <c r="AB30" s="322"/>
      <c r="AC30" s="322"/>
      <c r="AD30" s="322"/>
      <c r="AE30" s="322"/>
      <c r="AF30" s="322"/>
      <c r="AG30" s="322"/>
      <c r="AH30" s="322"/>
      <c r="AI30" s="322"/>
      <c r="AJ30" s="322"/>
      <c r="AK30" s="322"/>
      <c r="AL30" s="322"/>
      <c r="AM30" s="322"/>
      <c r="AN30" s="322"/>
      <c r="AO30" s="322"/>
      <c r="AP30" s="322"/>
      <c r="AQ30" s="322"/>
      <c r="AR30" s="322"/>
      <c r="AS30" s="322"/>
      <c r="AT30" s="322"/>
      <c r="AU30" s="322"/>
      <c r="AV30" s="322"/>
      <c r="AW30" s="322"/>
      <c r="AX30" s="322"/>
      <c r="AY30" s="322"/>
      <c r="AZ30" s="322"/>
      <c r="BA30" s="322"/>
      <c r="BB30" s="322"/>
      <c r="BC30" s="322"/>
      <c r="BD30" s="322"/>
      <c r="BE30" s="323"/>
      <c r="BF30" s="21"/>
      <c r="BG30" s="160"/>
      <c r="BH30" s="141"/>
      <c r="BI30" s="21"/>
      <c r="BJ30" s="156"/>
      <c r="BK30" s="304"/>
      <c r="BL30" s="305"/>
      <c r="BM30" s="305"/>
      <c r="BN30" s="305"/>
      <c r="BO30" s="305"/>
      <c r="BP30" s="305"/>
      <c r="BQ30" s="305"/>
      <c r="BR30" s="305"/>
      <c r="BS30" s="305"/>
      <c r="BT30" s="305"/>
      <c r="BU30" s="305"/>
      <c r="BV30" s="305"/>
      <c r="BW30" s="306"/>
      <c r="BX30" s="304"/>
      <c r="BY30" s="305"/>
      <c r="BZ30" s="305"/>
      <c r="CA30" s="305"/>
      <c r="CB30" s="305"/>
      <c r="CC30" s="305"/>
      <c r="CD30" s="305"/>
      <c r="CE30" s="305"/>
      <c r="CF30" s="305"/>
      <c r="CG30" s="305"/>
      <c r="CH30" s="305"/>
      <c r="CI30" s="305"/>
      <c r="CJ30" s="306"/>
      <c r="CK30" s="304"/>
      <c r="CL30" s="305"/>
      <c r="CM30" s="305"/>
      <c r="CN30" s="305"/>
      <c r="CO30" s="305"/>
      <c r="CP30" s="305"/>
      <c r="CQ30" s="305"/>
      <c r="CR30" s="305"/>
      <c r="CS30" s="305"/>
      <c r="CT30" s="305"/>
      <c r="CU30" s="305"/>
      <c r="CV30" s="305"/>
      <c r="CW30" s="306"/>
      <c r="CX30" s="315"/>
      <c r="CY30" s="316"/>
      <c r="CZ30" s="316"/>
      <c r="DA30" s="316"/>
      <c r="DB30" s="316"/>
      <c r="DC30" s="316"/>
      <c r="DD30" s="316"/>
      <c r="DE30" s="316"/>
      <c r="DF30" s="316"/>
      <c r="DG30" s="316"/>
      <c r="DH30" s="316"/>
      <c r="DI30" s="316"/>
      <c r="DJ30" s="317"/>
    </row>
    <row r="31" spans="1:114" s="172" customFormat="1" ht="15.75" customHeight="1">
      <c r="A31" s="302" t="s">
        <v>469</v>
      </c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  <c r="BB31" s="302"/>
      <c r="BC31" s="302"/>
      <c r="BD31" s="302"/>
      <c r="BE31" s="303"/>
      <c r="BF31" s="195" t="s">
        <v>35</v>
      </c>
      <c r="BG31" s="196" t="s">
        <v>36</v>
      </c>
      <c r="BH31" s="197"/>
      <c r="BI31" s="198"/>
      <c r="BJ31" s="199" t="s">
        <v>36</v>
      </c>
      <c r="BK31" s="307">
        <f>BK33+BK34+BK35+BK36</f>
        <v>173673.71</v>
      </c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9"/>
      <c r="BX31" s="307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9"/>
      <c r="CK31" s="307"/>
      <c r="CL31" s="308"/>
      <c r="CM31" s="308"/>
      <c r="CN31" s="308"/>
      <c r="CO31" s="308"/>
      <c r="CP31" s="308"/>
      <c r="CQ31" s="308"/>
      <c r="CR31" s="308"/>
      <c r="CS31" s="308"/>
      <c r="CT31" s="308"/>
      <c r="CU31" s="308"/>
      <c r="CV31" s="308"/>
      <c r="CW31" s="309"/>
      <c r="CX31" s="318"/>
      <c r="CY31" s="319"/>
      <c r="CZ31" s="319"/>
      <c r="DA31" s="319"/>
      <c r="DB31" s="319"/>
      <c r="DC31" s="319"/>
      <c r="DD31" s="319"/>
      <c r="DE31" s="319"/>
      <c r="DF31" s="319"/>
      <c r="DG31" s="319"/>
      <c r="DH31" s="319"/>
      <c r="DI31" s="319"/>
      <c r="DJ31" s="320"/>
    </row>
    <row r="32" spans="1:114" ht="11.25">
      <c r="A32" s="301" t="s">
        <v>41</v>
      </c>
      <c r="B32" s="301"/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296"/>
      <c r="BF32" s="129"/>
      <c r="BG32" s="20"/>
      <c r="BH32" s="140"/>
      <c r="BI32" s="20"/>
      <c r="BJ32" s="153"/>
      <c r="BK32" s="298"/>
      <c r="BL32" s="299"/>
      <c r="BM32" s="299"/>
      <c r="BN32" s="299"/>
      <c r="BO32" s="299"/>
      <c r="BP32" s="299"/>
      <c r="BQ32" s="299"/>
      <c r="BR32" s="299"/>
      <c r="BS32" s="299"/>
      <c r="BT32" s="299"/>
      <c r="BU32" s="299"/>
      <c r="BV32" s="299"/>
      <c r="BW32" s="300"/>
      <c r="BX32" s="298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300"/>
      <c r="CK32" s="298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300"/>
      <c r="CX32" s="219"/>
      <c r="CY32" s="220"/>
      <c r="CZ32" s="220"/>
      <c r="DA32" s="220"/>
      <c r="DB32" s="220"/>
      <c r="DC32" s="220"/>
      <c r="DD32" s="220"/>
      <c r="DE32" s="220"/>
      <c r="DF32" s="220"/>
      <c r="DG32" s="220"/>
      <c r="DH32" s="220"/>
      <c r="DI32" s="220"/>
      <c r="DJ32" s="221"/>
    </row>
    <row r="33" spans="1:114" ht="11.25">
      <c r="A33" s="296" t="s">
        <v>562</v>
      </c>
      <c r="B33" s="297"/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129"/>
      <c r="BG33" s="20" t="s">
        <v>550</v>
      </c>
      <c r="BH33" s="140" t="s">
        <v>557</v>
      </c>
      <c r="BI33" s="20" t="s">
        <v>558</v>
      </c>
      <c r="BJ33" s="20" t="s">
        <v>57</v>
      </c>
      <c r="BK33" s="298">
        <v>19169.59</v>
      </c>
      <c r="BL33" s="299"/>
      <c r="BM33" s="299"/>
      <c r="BN33" s="299"/>
      <c r="BO33" s="299"/>
      <c r="BP33" s="299"/>
      <c r="BQ33" s="299"/>
      <c r="BR33" s="299"/>
      <c r="BS33" s="299"/>
      <c r="BT33" s="299"/>
      <c r="BU33" s="299"/>
      <c r="BV33" s="299"/>
      <c r="BW33" s="300"/>
      <c r="BX33" s="298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300"/>
      <c r="CK33" s="298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300"/>
      <c r="CX33" s="219"/>
      <c r="CY33" s="220"/>
      <c r="CZ33" s="220"/>
      <c r="DA33" s="220"/>
      <c r="DB33" s="220"/>
      <c r="DC33" s="220"/>
      <c r="DD33" s="220"/>
      <c r="DE33" s="220"/>
      <c r="DF33" s="220"/>
      <c r="DG33" s="220"/>
      <c r="DH33" s="220"/>
      <c r="DI33" s="220"/>
      <c r="DJ33" s="221"/>
    </row>
    <row r="34" spans="1:114" ht="11.25">
      <c r="A34" s="291" t="s">
        <v>563</v>
      </c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2"/>
      <c r="BF34" s="142"/>
      <c r="BG34" s="20" t="s">
        <v>550</v>
      </c>
      <c r="BH34" s="140" t="s">
        <v>559</v>
      </c>
      <c r="BI34" s="143" t="s">
        <v>558</v>
      </c>
      <c r="BJ34" s="20" t="s">
        <v>57</v>
      </c>
      <c r="BK34" s="227">
        <v>128674.85</v>
      </c>
      <c r="BL34" s="227"/>
      <c r="BM34" s="227"/>
      <c r="BN34" s="227"/>
      <c r="BO34" s="227"/>
      <c r="BP34" s="227"/>
      <c r="BQ34" s="227"/>
      <c r="BR34" s="227"/>
      <c r="BS34" s="227"/>
      <c r="BT34" s="227"/>
      <c r="BU34" s="227"/>
      <c r="BV34" s="227"/>
      <c r="BW34" s="227"/>
      <c r="BX34" s="227"/>
      <c r="BY34" s="227"/>
      <c r="BZ34" s="227"/>
      <c r="CA34" s="227"/>
      <c r="CB34" s="227"/>
      <c r="CC34" s="227"/>
      <c r="CD34" s="227"/>
      <c r="CE34" s="227"/>
      <c r="CF34" s="227"/>
      <c r="CG34" s="227"/>
      <c r="CH34" s="227"/>
      <c r="CI34" s="227"/>
      <c r="CJ34" s="227"/>
      <c r="CK34" s="227"/>
      <c r="CL34" s="227"/>
      <c r="CM34" s="227"/>
      <c r="CN34" s="227"/>
      <c r="CO34" s="227"/>
      <c r="CP34" s="227"/>
      <c r="CQ34" s="227"/>
      <c r="CR34" s="227"/>
      <c r="CS34" s="227"/>
      <c r="CT34" s="227"/>
      <c r="CU34" s="227"/>
      <c r="CV34" s="227"/>
      <c r="CW34" s="227"/>
      <c r="CX34" s="228"/>
      <c r="CY34" s="228"/>
      <c r="CZ34" s="228"/>
      <c r="DA34" s="228"/>
      <c r="DB34" s="228"/>
      <c r="DC34" s="228"/>
      <c r="DD34" s="228"/>
      <c r="DE34" s="228"/>
      <c r="DF34" s="228"/>
      <c r="DG34" s="228"/>
      <c r="DH34" s="228"/>
      <c r="DI34" s="228"/>
      <c r="DJ34" s="229"/>
    </row>
    <row r="35" spans="1:114" ht="22.5" customHeight="1">
      <c r="A35" s="293" t="s">
        <v>564</v>
      </c>
      <c r="B35" s="294"/>
      <c r="C35" s="294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5"/>
      <c r="BF35" s="142"/>
      <c r="BG35" s="20" t="s">
        <v>550</v>
      </c>
      <c r="BH35" s="154" t="s">
        <v>560</v>
      </c>
      <c r="BI35" s="143" t="s">
        <v>558</v>
      </c>
      <c r="BJ35" s="20" t="s">
        <v>57</v>
      </c>
      <c r="BK35" s="227">
        <v>21880.55</v>
      </c>
      <c r="BL35" s="227"/>
      <c r="BM35" s="227"/>
      <c r="BN35" s="227"/>
      <c r="BO35" s="227"/>
      <c r="BP35" s="227"/>
      <c r="BQ35" s="227"/>
      <c r="BR35" s="227"/>
      <c r="BS35" s="227"/>
      <c r="BT35" s="227"/>
      <c r="BU35" s="227"/>
      <c r="BV35" s="227"/>
      <c r="BW35" s="227"/>
      <c r="BX35" s="227"/>
      <c r="BY35" s="227"/>
      <c r="BZ35" s="227"/>
      <c r="CA35" s="227"/>
      <c r="CB35" s="227"/>
      <c r="CC35" s="227"/>
      <c r="CD35" s="227"/>
      <c r="CE35" s="227"/>
      <c r="CF35" s="227"/>
      <c r="CG35" s="227"/>
      <c r="CH35" s="227"/>
      <c r="CI35" s="227"/>
      <c r="CJ35" s="227"/>
      <c r="CK35" s="227"/>
      <c r="CL35" s="227"/>
      <c r="CM35" s="227"/>
      <c r="CN35" s="227"/>
      <c r="CO35" s="227"/>
      <c r="CP35" s="227"/>
      <c r="CQ35" s="227"/>
      <c r="CR35" s="227"/>
      <c r="CS35" s="227"/>
      <c r="CT35" s="227"/>
      <c r="CU35" s="227"/>
      <c r="CV35" s="227"/>
      <c r="CW35" s="227"/>
      <c r="CX35" s="228"/>
      <c r="CY35" s="228"/>
      <c r="CZ35" s="228"/>
      <c r="DA35" s="228"/>
      <c r="DB35" s="228"/>
      <c r="DC35" s="228"/>
      <c r="DD35" s="228"/>
      <c r="DE35" s="228"/>
      <c r="DF35" s="228"/>
      <c r="DG35" s="228"/>
      <c r="DH35" s="228"/>
      <c r="DI35" s="228"/>
      <c r="DJ35" s="229"/>
    </row>
    <row r="36" spans="1:114" ht="24" customHeight="1">
      <c r="A36" s="293" t="s">
        <v>151</v>
      </c>
      <c r="B36" s="294"/>
      <c r="C36" s="294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5"/>
      <c r="BF36" s="142"/>
      <c r="BG36" s="20" t="s">
        <v>550</v>
      </c>
      <c r="BH36" s="154" t="s">
        <v>561</v>
      </c>
      <c r="BI36" s="143" t="s">
        <v>558</v>
      </c>
      <c r="BJ36" s="20" t="s">
        <v>57</v>
      </c>
      <c r="BK36" s="227">
        <v>3948.72</v>
      </c>
      <c r="BL36" s="227"/>
      <c r="BM36" s="227"/>
      <c r="BN36" s="227"/>
      <c r="BO36" s="227"/>
      <c r="BP36" s="227"/>
      <c r="BQ36" s="227"/>
      <c r="BR36" s="227"/>
      <c r="BS36" s="227"/>
      <c r="BT36" s="227"/>
      <c r="BU36" s="227"/>
      <c r="BV36" s="227"/>
      <c r="BW36" s="227"/>
      <c r="BX36" s="227"/>
      <c r="BY36" s="227"/>
      <c r="BZ36" s="227"/>
      <c r="CA36" s="227"/>
      <c r="CB36" s="227"/>
      <c r="CC36" s="227"/>
      <c r="CD36" s="227"/>
      <c r="CE36" s="227"/>
      <c r="CF36" s="227"/>
      <c r="CG36" s="227"/>
      <c r="CH36" s="227"/>
      <c r="CI36" s="227"/>
      <c r="CJ36" s="227"/>
      <c r="CK36" s="227"/>
      <c r="CL36" s="227"/>
      <c r="CM36" s="227"/>
      <c r="CN36" s="227"/>
      <c r="CO36" s="227"/>
      <c r="CP36" s="227"/>
      <c r="CQ36" s="227"/>
      <c r="CR36" s="227"/>
      <c r="CS36" s="227"/>
      <c r="CT36" s="227"/>
      <c r="CU36" s="227"/>
      <c r="CV36" s="227"/>
      <c r="CW36" s="227"/>
      <c r="CX36" s="228"/>
      <c r="CY36" s="228"/>
      <c r="CZ36" s="228"/>
      <c r="DA36" s="228"/>
      <c r="DB36" s="228"/>
      <c r="DC36" s="228"/>
      <c r="DD36" s="228"/>
      <c r="DE36" s="228"/>
      <c r="DF36" s="228"/>
      <c r="DG36" s="228"/>
      <c r="DH36" s="228"/>
      <c r="DI36" s="228"/>
      <c r="DJ36" s="229"/>
    </row>
    <row r="37" spans="1:114" ht="11.25">
      <c r="A37" s="291" t="s">
        <v>470</v>
      </c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2"/>
      <c r="BF37" s="142" t="s">
        <v>37</v>
      </c>
      <c r="BG37" s="143" t="s">
        <v>36</v>
      </c>
      <c r="BH37" s="140"/>
      <c r="BI37" s="143"/>
      <c r="BJ37" s="157" t="s">
        <v>36</v>
      </c>
      <c r="BK37" s="227"/>
      <c r="BL37" s="227"/>
      <c r="BM37" s="227"/>
      <c r="BN37" s="227"/>
      <c r="BO37" s="227"/>
      <c r="BP37" s="227"/>
      <c r="BQ37" s="227"/>
      <c r="BR37" s="227"/>
      <c r="BS37" s="227"/>
      <c r="BT37" s="227"/>
      <c r="BU37" s="227"/>
      <c r="BV37" s="227"/>
      <c r="BW37" s="227"/>
      <c r="BX37" s="227"/>
      <c r="BY37" s="227"/>
      <c r="BZ37" s="227"/>
      <c r="CA37" s="227"/>
      <c r="CB37" s="227"/>
      <c r="CC37" s="227"/>
      <c r="CD37" s="227"/>
      <c r="CE37" s="227"/>
      <c r="CF37" s="227"/>
      <c r="CG37" s="227"/>
      <c r="CH37" s="227"/>
      <c r="CI37" s="227"/>
      <c r="CJ37" s="227"/>
      <c r="CK37" s="227"/>
      <c r="CL37" s="227"/>
      <c r="CM37" s="227"/>
      <c r="CN37" s="227"/>
      <c r="CO37" s="227"/>
      <c r="CP37" s="227"/>
      <c r="CQ37" s="227"/>
      <c r="CR37" s="227"/>
      <c r="CS37" s="227"/>
      <c r="CT37" s="227"/>
      <c r="CU37" s="227"/>
      <c r="CV37" s="227"/>
      <c r="CW37" s="227"/>
      <c r="CX37" s="228"/>
      <c r="CY37" s="228"/>
      <c r="CZ37" s="228"/>
      <c r="DA37" s="228"/>
      <c r="DB37" s="228"/>
      <c r="DC37" s="228"/>
      <c r="DD37" s="228"/>
      <c r="DE37" s="228"/>
      <c r="DF37" s="228"/>
      <c r="DG37" s="228"/>
      <c r="DH37" s="228"/>
      <c r="DI37" s="228"/>
      <c r="DJ37" s="229"/>
    </row>
    <row r="38" spans="1:114" ht="11.25">
      <c r="A38" s="291" t="s">
        <v>41</v>
      </c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2"/>
      <c r="BF38" s="142"/>
      <c r="BG38" s="143"/>
      <c r="BH38" s="140"/>
      <c r="BI38" s="143"/>
      <c r="BJ38" s="157"/>
      <c r="BK38" s="227"/>
      <c r="BL38" s="227"/>
      <c r="BM38" s="227"/>
      <c r="BN38" s="227"/>
      <c r="BO38" s="227"/>
      <c r="BP38" s="227"/>
      <c r="BQ38" s="227"/>
      <c r="BR38" s="227"/>
      <c r="BS38" s="227"/>
      <c r="BT38" s="227"/>
      <c r="BU38" s="227"/>
      <c r="BV38" s="227"/>
      <c r="BW38" s="227"/>
      <c r="BX38" s="227"/>
      <c r="BY38" s="227"/>
      <c r="BZ38" s="227"/>
      <c r="CA38" s="227"/>
      <c r="CB38" s="227"/>
      <c r="CC38" s="227"/>
      <c r="CD38" s="227"/>
      <c r="CE38" s="227"/>
      <c r="CF38" s="227"/>
      <c r="CG38" s="227"/>
      <c r="CH38" s="227"/>
      <c r="CI38" s="227"/>
      <c r="CJ38" s="227"/>
      <c r="CK38" s="227"/>
      <c r="CL38" s="227"/>
      <c r="CM38" s="227"/>
      <c r="CN38" s="227"/>
      <c r="CO38" s="227"/>
      <c r="CP38" s="227"/>
      <c r="CQ38" s="227"/>
      <c r="CR38" s="227"/>
      <c r="CS38" s="227"/>
      <c r="CT38" s="227"/>
      <c r="CU38" s="227"/>
      <c r="CV38" s="227"/>
      <c r="CW38" s="227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29"/>
    </row>
    <row r="39" spans="1:114" ht="11.25" hidden="1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2"/>
      <c r="BF39" s="142"/>
      <c r="BG39" s="143"/>
      <c r="BH39" s="140"/>
      <c r="BI39" s="143"/>
      <c r="BJ39" s="15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8"/>
      <c r="CY39" s="228"/>
      <c r="CZ39" s="228"/>
      <c r="DA39" s="228"/>
      <c r="DB39" s="228"/>
      <c r="DC39" s="228"/>
      <c r="DD39" s="228"/>
      <c r="DE39" s="228"/>
      <c r="DF39" s="228"/>
      <c r="DG39" s="228"/>
      <c r="DH39" s="228"/>
      <c r="DI39" s="228"/>
      <c r="DJ39" s="229"/>
    </row>
    <row r="40" spans="1:114" s="172" customFormat="1" ht="16.5" customHeight="1">
      <c r="A40" s="250" t="s">
        <v>38</v>
      </c>
      <c r="B40" s="250"/>
      <c r="C40" s="250"/>
      <c r="D40" s="250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0"/>
      <c r="AL40" s="250"/>
      <c r="AM40" s="250"/>
      <c r="AN40" s="250"/>
      <c r="AO40" s="250"/>
      <c r="AP40" s="250"/>
      <c r="AQ40" s="250"/>
      <c r="AR40" s="250"/>
      <c r="AS40" s="250"/>
      <c r="AT40" s="250"/>
      <c r="AU40" s="250"/>
      <c r="AV40" s="250"/>
      <c r="AW40" s="250"/>
      <c r="AX40" s="250"/>
      <c r="AY40" s="250"/>
      <c r="AZ40" s="250"/>
      <c r="BA40" s="250"/>
      <c r="BB40" s="250"/>
      <c r="BC40" s="250"/>
      <c r="BD40" s="250"/>
      <c r="BE40" s="251"/>
      <c r="BF40" s="169" t="s">
        <v>39</v>
      </c>
      <c r="BG40" s="173" t="s">
        <v>36</v>
      </c>
      <c r="BH40" s="207"/>
      <c r="BI40" s="173"/>
      <c r="BJ40" s="208" t="s">
        <v>36</v>
      </c>
      <c r="BK40" s="290">
        <f>BK43+BK50+BK53+BK56+BK66+BK41</f>
        <v>50861195.53</v>
      </c>
      <c r="BL40" s="290"/>
      <c r="BM40" s="290"/>
      <c r="BN40" s="290"/>
      <c r="BO40" s="290"/>
      <c r="BP40" s="290"/>
      <c r="BQ40" s="290"/>
      <c r="BR40" s="290"/>
      <c r="BS40" s="290"/>
      <c r="BT40" s="290"/>
      <c r="BU40" s="290"/>
      <c r="BV40" s="290"/>
      <c r="BW40" s="290"/>
      <c r="BX40" s="290">
        <f>BX43+BX50+BX53+BX56+BX66+BX41</f>
        <v>47360310.93</v>
      </c>
      <c r="BY40" s="290"/>
      <c r="BZ40" s="290"/>
      <c r="CA40" s="290"/>
      <c r="CB40" s="290"/>
      <c r="CC40" s="290"/>
      <c r="CD40" s="290"/>
      <c r="CE40" s="290"/>
      <c r="CF40" s="290"/>
      <c r="CG40" s="290"/>
      <c r="CH40" s="290"/>
      <c r="CI40" s="290"/>
      <c r="CJ40" s="290"/>
      <c r="CK40" s="290">
        <f>CK43+CK50+CK53+CK56+CK66+CK41</f>
        <v>47424485.79</v>
      </c>
      <c r="CL40" s="290"/>
      <c r="CM40" s="290"/>
      <c r="CN40" s="290"/>
      <c r="CO40" s="290"/>
      <c r="CP40" s="290"/>
      <c r="CQ40" s="290"/>
      <c r="CR40" s="290"/>
      <c r="CS40" s="290"/>
      <c r="CT40" s="290"/>
      <c r="CU40" s="290"/>
      <c r="CV40" s="290"/>
      <c r="CW40" s="290"/>
      <c r="CX40" s="255"/>
      <c r="CY40" s="255"/>
      <c r="CZ40" s="255"/>
      <c r="DA40" s="255"/>
      <c r="DB40" s="255"/>
      <c r="DC40" s="255"/>
      <c r="DD40" s="255"/>
      <c r="DE40" s="255"/>
      <c r="DF40" s="255"/>
      <c r="DG40" s="255"/>
      <c r="DH40" s="255"/>
      <c r="DI40" s="255"/>
      <c r="DJ40" s="256"/>
    </row>
    <row r="41" spans="1:114" s="172" customFormat="1" ht="29.25" customHeight="1">
      <c r="A41" s="261" t="s">
        <v>543</v>
      </c>
      <c r="B41" s="262"/>
      <c r="C41" s="262"/>
      <c r="D41" s="262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62"/>
      <c r="T41" s="262"/>
      <c r="U41" s="262"/>
      <c r="V41" s="262"/>
      <c r="W41" s="262"/>
      <c r="X41" s="262"/>
      <c r="Y41" s="262"/>
      <c r="Z41" s="262"/>
      <c r="AA41" s="262"/>
      <c r="AB41" s="262"/>
      <c r="AC41" s="262"/>
      <c r="AD41" s="262"/>
      <c r="AE41" s="262"/>
      <c r="AF41" s="262"/>
      <c r="AG41" s="262"/>
      <c r="AH41" s="262"/>
      <c r="AI41" s="262"/>
      <c r="AJ41" s="262"/>
      <c r="AK41" s="262"/>
      <c r="AL41" s="262"/>
      <c r="AM41" s="262"/>
      <c r="AN41" s="262"/>
      <c r="AO41" s="262"/>
      <c r="AP41" s="262"/>
      <c r="AQ41" s="262"/>
      <c r="AR41" s="262"/>
      <c r="AS41" s="262"/>
      <c r="AT41" s="262"/>
      <c r="AU41" s="262"/>
      <c r="AV41" s="262"/>
      <c r="AW41" s="262"/>
      <c r="AX41" s="262"/>
      <c r="AY41" s="262"/>
      <c r="AZ41" s="262"/>
      <c r="BA41" s="262"/>
      <c r="BB41" s="262"/>
      <c r="BC41" s="262"/>
      <c r="BD41" s="262"/>
      <c r="BE41" s="263"/>
      <c r="BF41" s="169" t="s">
        <v>42</v>
      </c>
      <c r="BG41" s="173" t="s">
        <v>36</v>
      </c>
      <c r="BH41" s="207"/>
      <c r="BI41" s="173" t="s">
        <v>211</v>
      </c>
      <c r="BJ41" s="208" t="s">
        <v>36</v>
      </c>
      <c r="BK41" s="242">
        <f>BK42</f>
        <v>3000</v>
      </c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>
        <f>BX42</f>
        <v>3000</v>
      </c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>
        <f>CK42</f>
        <v>3000</v>
      </c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5"/>
      <c r="CY41" s="245"/>
      <c r="CZ41" s="245"/>
      <c r="DA41" s="245"/>
      <c r="DB41" s="245"/>
      <c r="DC41" s="245"/>
      <c r="DD41" s="245"/>
      <c r="DE41" s="245"/>
      <c r="DF41" s="245"/>
      <c r="DG41" s="245"/>
      <c r="DH41" s="245"/>
      <c r="DI41" s="245"/>
      <c r="DJ41" s="246"/>
    </row>
    <row r="42" spans="1:114" ht="24" customHeight="1">
      <c r="A42" s="236" t="s">
        <v>544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8"/>
      <c r="BF42" s="142" t="s">
        <v>545</v>
      </c>
      <c r="BG42" s="158" t="s">
        <v>40</v>
      </c>
      <c r="BH42" s="143" t="s">
        <v>561</v>
      </c>
      <c r="BI42" s="143" t="s">
        <v>558</v>
      </c>
      <c r="BJ42" s="148" t="s">
        <v>538</v>
      </c>
      <c r="BK42" s="227">
        <v>3000</v>
      </c>
      <c r="BL42" s="227"/>
      <c r="BM42" s="227"/>
      <c r="BN42" s="227"/>
      <c r="BO42" s="227"/>
      <c r="BP42" s="227"/>
      <c r="BQ42" s="227"/>
      <c r="BR42" s="227"/>
      <c r="BS42" s="227"/>
      <c r="BT42" s="227"/>
      <c r="BU42" s="227"/>
      <c r="BV42" s="227"/>
      <c r="BW42" s="227"/>
      <c r="BX42" s="227">
        <v>3000</v>
      </c>
      <c r="BY42" s="227"/>
      <c r="BZ42" s="227"/>
      <c r="CA42" s="227"/>
      <c r="CB42" s="227"/>
      <c r="CC42" s="227"/>
      <c r="CD42" s="227"/>
      <c r="CE42" s="227"/>
      <c r="CF42" s="227"/>
      <c r="CG42" s="227"/>
      <c r="CH42" s="227"/>
      <c r="CI42" s="227"/>
      <c r="CJ42" s="227"/>
      <c r="CK42" s="227">
        <v>3000</v>
      </c>
      <c r="CL42" s="227"/>
      <c r="CM42" s="227"/>
      <c r="CN42" s="227"/>
      <c r="CO42" s="227"/>
      <c r="CP42" s="227"/>
      <c r="CQ42" s="227"/>
      <c r="CR42" s="227"/>
      <c r="CS42" s="227"/>
      <c r="CT42" s="227"/>
      <c r="CU42" s="227"/>
      <c r="CV42" s="227"/>
      <c r="CW42" s="227"/>
      <c r="CX42" s="228"/>
      <c r="CY42" s="228"/>
      <c r="CZ42" s="228"/>
      <c r="DA42" s="228"/>
      <c r="DB42" s="228"/>
      <c r="DC42" s="228"/>
      <c r="DD42" s="228"/>
      <c r="DE42" s="228"/>
      <c r="DF42" s="228"/>
      <c r="DG42" s="228"/>
      <c r="DH42" s="228"/>
      <c r="DI42" s="228"/>
      <c r="DJ42" s="229"/>
    </row>
    <row r="43" spans="1:114" s="172" customFormat="1" ht="23.25" customHeight="1">
      <c r="A43" s="261" t="s">
        <v>43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62"/>
      <c r="T43" s="262"/>
      <c r="U43" s="262"/>
      <c r="V43" s="262"/>
      <c r="W43" s="262"/>
      <c r="X43" s="262"/>
      <c r="Y43" s="262"/>
      <c r="Z43" s="262"/>
      <c r="AA43" s="262"/>
      <c r="AB43" s="262"/>
      <c r="AC43" s="262"/>
      <c r="AD43" s="262"/>
      <c r="AE43" s="262"/>
      <c r="AF43" s="262"/>
      <c r="AG43" s="262"/>
      <c r="AH43" s="262"/>
      <c r="AI43" s="262"/>
      <c r="AJ43" s="262"/>
      <c r="AK43" s="262"/>
      <c r="AL43" s="262"/>
      <c r="AM43" s="262"/>
      <c r="AN43" s="262"/>
      <c r="AO43" s="262"/>
      <c r="AP43" s="262"/>
      <c r="AQ43" s="262"/>
      <c r="AR43" s="262"/>
      <c r="AS43" s="262"/>
      <c r="AT43" s="262"/>
      <c r="AU43" s="262"/>
      <c r="AV43" s="262"/>
      <c r="AW43" s="262"/>
      <c r="AX43" s="262"/>
      <c r="AY43" s="262"/>
      <c r="AZ43" s="262"/>
      <c r="BA43" s="262"/>
      <c r="BB43" s="262"/>
      <c r="BC43" s="262"/>
      <c r="BD43" s="262"/>
      <c r="BE43" s="263"/>
      <c r="BF43" s="169" t="s">
        <v>44</v>
      </c>
      <c r="BG43" s="209"/>
      <c r="BH43" s="173"/>
      <c r="BI43" s="173"/>
      <c r="BJ43" s="173" t="s">
        <v>36</v>
      </c>
      <c r="BK43" s="290">
        <f>BK45+BK46+BK47+BK48+BK49</f>
        <v>46789857.53</v>
      </c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>
        <f>BX45+BX46+BX47+BX48+BX49</f>
        <v>45270549.93</v>
      </c>
      <c r="BY43" s="290"/>
      <c r="BZ43" s="290"/>
      <c r="CA43" s="290"/>
      <c r="CB43" s="290"/>
      <c r="CC43" s="290"/>
      <c r="CD43" s="290"/>
      <c r="CE43" s="290"/>
      <c r="CF43" s="290"/>
      <c r="CG43" s="290"/>
      <c r="CH43" s="290"/>
      <c r="CI43" s="290"/>
      <c r="CJ43" s="290"/>
      <c r="CK43" s="290">
        <f>CK45+CK46+CK47+CK48+CK49</f>
        <v>45334724.79</v>
      </c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55"/>
      <c r="CY43" s="255"/>
      <c r="CZ43" s="255"/>
      <c r="DA43" s="255"/>
      <c r="DB43" s="255"/>
      <c r="DC43" s="255"/>
      <c r="DD43" s="255"/>
      <c r="DE43" s="255"/>
      <c r="DF43" s="255"/>
      <c r="DG43" s="255"/>
      <c r="DH43" s="255"/>
      <c r="DI43" s="255"/>
      <c r="DJ43" s="256"/>
    </row>
    <row r="44" spans="1:114" ht="11.25">
      <c r="A44" s="236" t="s">
        <v>152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37"/>
      <c r="AZ44" s="237"/>
      <c r="BA44" s="237"/>
      <c r="BB44" s="237"/>
      <c r="BC44" s="237"/>
      <c r="BD44" s="237"/>
      <c r="BE44" s="238"/>
      <c r="BF44" s="142" t="s">
        <v>46</v>
      </c>
      <c r="BG44" s="159"/>
      <c r="BH44" s="161"/>
      <c r="BI44" s="143"/>
      <c r="BJ44" s="148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7"/>
      <c r="CS44" s="227"/>
      <c r="CT44" s="227"/>
      <c r="CU44" s="227"/>
      <c r="CV44" s="227"/>
      <c r="CW44" s="227"/>
      <c r="CX44" s="228"/>
      <c r="CY44" s="228"/>
      <c r="CZ44" s="228"/>
      <c r="DA44" s="228"/>
      <c r="DB44" s="228"/>
      <c r="DC44" s="228"/>
      <c r="DD44" s="228"/>
      <c r="DE44" s="228"/>
      <c r="DF44" s="228"/>
      <c r="DG44" s="228"/>
      <c r="DH44" s="228"/>
      <c r="DI44" s="228"/>
      <c r="DJ44" s="229"/>
    </row>
    <row r="45" spans="1:114" ht="33" customHeight="1">
      <c r="A45" s="236" t="s">
        <v>161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8"/>
      <c r="BF45" s="142" t="s">
        <v>154</v>
      </c>
      <c r="BG45" s="158" t="s">
        <v>45</v>
      </c>
      <c r="BH45" s="162" t="s">
        <v>593</v>
      </c>
      <c r="BI45" s="143" t="s">
        <v>594</v>
      </c>
      <c r="BJ45" s="148" t="s">
        <v>64</v>
      </c>
      <c r="BK45" s="227">
        <v>42897100</v>
      </c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>
        <v>40922630</v>
      </c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>
        <v>40922630</v>
      </c>
      <c r="CL45" s="227"/>
      <c r="CM45" s="227"/>
      <c r="CN45" s="227"/>
      <c r="CO45" s="227"/>
      <c r="CP45" s="227"/>
      <c r="CQ45" s="227"/>
      <c r="CR45" s="227"/>
      <c r="CS45" s="227"/>
      <c r="CT45" s="227"/>
      <c r="CU45" s="227"/>
      <c r="CV45" s="227"/>
      <c r="CW45" s="227"/>
      <c r="CX45" s="228"/>
      <c r="CY45" s="228"/>
      <c r="CZ45" s="228"/>
      <c r="DA45" s="228"/>
      <c r="DB45" s="228"/>
      <c r="DC45" s="228"/>
      <c r="DD45" s="228"/>
      <c r="DE45" s="228"/>
      <c r="DF45" s="228"/>
      <c r="DG45" s="228"/>
      <c r="DH45" s="228"/>
      <c r="DI45" s="228"/>
      <c r="DJ45" s="229"/>
    </row>
    <row r="46" spans="1:114" ht="34.5" customHeight="1">
      <c r="A46" s="236" t="s">
        <v>170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7"/>
      <c r="AY46" s="237"/>
      <c r="AZ46" s="237"/>
      <c r="BA46" s="237"/>
      <c r="BB46" s="237"/>
      <c r="BC46" s="237"/>
      <c r="BD46" s="237"/>
      <c r="BE46" s="238"/>
      <c r="BF46" s="142" t="s">
        <v>155</v>
      </c>
      <c r="BG46" s="158" t="s">
        <v>45</v>
      </c>
      <c r="BH46" s="162" t="s">
        <v>596</v>
      </c>
      <c r="BI46" s="143" t="s">
        <v>597</v>
      </c>
      <c r="BJ46" s="148" t="s">
        <v>64</v>
      </c>
      <c r="BK46" s="227">
        <v>3408757.53</v>
      </c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>
        <v>3863919.93</v>
      </c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>
        <v>3928094.79</v>
      </c>
      <c r="CL46" s="227"/>
      <c r="CM46" s="227"/>
      <c r="CN46" s="227"/>
      <c r="CO46" s="227"/>
      <c r="CP46" s="227"/>
      <c r="CQ46" s="227"/>
      <c r="CR46" s="227"/>
      <c r="CS46" s="227"/>
      <c r="CT46" s="227"/>
      <c r="CU46" s="227"/>
      <c r="CV46" s="227"/>
      <c r="CW46" s="227"/>
      <c r="CX46" s="228"/>
      <c r="CY46" s="228"/>
      <c r="CZ46" s="228"/>
      <c r="DA46" s="228"/>
      <c r="DB46" s="228"/>
      <c r="DC46" s="228"/>
      <c r="DD46" s="228"/>
      <c r="DE46" s="228"/>
      <c r="DF46" s="228"/>
      <c r="DG46" s="228"/>
      <c r="DH46" s="228"/>
      <c r="DI46" s="228"/>
      <c r="DJ46" s="229"/>
    </row>
    <row r="47" spans="1:114" ht="12.75" customHeight="1">
      <c r="A47" s="236" t="s">
        <v>508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8"/>
      <c r="BF47" s="142" t="s">
        <v>156</v>
      </c>
      <c r="BG47" s="158" t="s">
        <v>45</v>
      </c>
      <c r="BH47" s="20" t="s">
        <v>557</v>
      </c>
      <c r="BI47" s="143" t="s">
        <v>558</v>
      </c>
      <c r="BJ47" s="148" t="s">
        <v>64</v>
      </c>
      <c r="BK47" s="227">
        <v>304000</v>
      </c>
      <c r="BL47" s="227"/>
      <c r="BM47" s="227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>
        <v>304000</v>
      </c>
      <c r="BY47" s="227"/>
      <c r="BZ47" s="227"/>
      <c r="CA47" s="227"/>
      <c r="CB47" s="227"/>
      <c r="CC47" s="227"/>
      <c r="CD47" s="227"/>
      <c r="CE47" s="227"/>
      <c r="CF47" s="227"/>
      <c r="CG47" s="227"/>
      <c r="CH47" s="227"/>
      <c r="CI47" s="227"/>
      <c r="CJ47" s="227"/>
      <c r="CK47" s="227">
        <v>304000</v>
      </c>
      <c r="CL47" s="227"/>
      <c r="CM47" s="227"/>
      <c r="CN47" s="227"/>
      <c r="CO47" s="227"/>
      <c r="CP47" s="227"/>
      <c r="CQ47" s="227"/>
      <c r="CR47" s="227"/>
      <c r="CS47" s="227"/>
      <c r="CT47" s="227"/>
      <c r="CU47" s="227"/>
      <c r="CV47" s="227"/>
      <c r="CW47" s="227"/>
      <c r="CX47" s="228"/>
      <c r="CY47" s="228"/>
      <c r="CZ47" s="228"/>
      <c r="DA47" s="228"/>
      <c r="DB47" s="228"/>
      <c r="DC47" s="228"/>
      <c r="DD47" s="228"/>
      <c r="DE47" s="228"/>
      <c r="DF47" s="228"/>
      <c r="DG47" s="228"/>
      <c r="DH47" s="228"/>
      <c r="DI47" s="228"/>
      <c r="DJ47" s="229"/>
    </row>
    <row r="48" spans="1:114" ht="34.5" customHeight="1">
      <c r="A48" s="236" t="s">
        <v>153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7"/>
      <c r="Z48" s="237"/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8"/>
      <c r="BF48" s="142" t="s">
        <v>525</v>
      </c>
      <c r="BG48" s="158" t="s">
        <v>45</v>
      </c>
      <c r="BH48" s="143" t="s">
        <v>560</v>
      </c>
      <c r="BI48" s="143" t="s">
        <v>558</v>
      </c>
      <c r="BJ48" s="148" t="s">
        <v>539</v>
      </c>
      <c r="BK48" s="227">
        <v>180000</v>
      </c>
      <c r="BL48" s="227"/>
      <c r="BM48" s="227"/>
      <c r="BN48" s="227"/>
      <c r="BO48" s="227"/>
      <c r="BP48" s="227"/>
      <c r="BQ48" s="227"/>
      <c r="BR48" s="227"/>
      <c r="BS48" s="227"/>
      <c r="BT48" s="227"/>
      <c r="BU48" s="227"/>
      <c r="BV48" s="227"/>
      <c r="BW48" s="227"/>
      <c r="BX48" s="227">
        <v>180000</v>
      </c>
      <c r="BY48" s="227"/>
      <c r="BZ48" s="227"/>
      <c r="CA48" s="227"/>
      <c r="CB48" s="227"/>
      <c r="CC48" s="227"/>
      <c r="CD48" s="227"/>
      <c r="CE48" s="227"/>
      <c r="CF48" s="227"/>
      <c r="CG48" s="227"/>
      <c r="CH48" s="227"/>
      <c r="CI48" s="227"/>
      <c r="CJ48" s="227"/>
      <c r="CK48" s="227">
        <v>180000</v>
      </c>
      <c r="CL48" s="227"/>
      <c r="CM48" s="227"/>
      <c r="CN48" s="227"/>
      <c r="CO48" s="227"/>
      <c r="CP48" s="227"/>
      <c r="CQ48" s="227"/>
      <c r="CR48" s="227"/>
      <c r="CS48" s="227"/>
      <c r="CT48" s="227"/>
      <c r="CU48" s="227"/>
      <c r="CV48" s="227"/>
      <c r="CW48" s="227"/>
      <c r="CX48" s="228"/>
      <c r="CY48" s="228"/>
      <c r="CZ48" s="228"/>
      <c r="DA48" s="228"/>
      <c r="DB48" s="228"/>
      <c r="DC48" s="228"/>
      <c r="DD48" s="228"/>
      <c r="DE48" s="228"/>
      <c r="DF48" s="228"/>
      <c r="DG48" s="228"/>
      <c r="DH48" s="228"/>
      <c r="DI48" s="228"/>
      <c r="DJ48" s="229"/>
    </row>
    <row r="49" spans="1:114" ht="12.75" customHeight="1" hidden="1">
      <c r="A49" s="236"/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237"/>
      <c r="Y49" s="237"/>
      <c r="Z49" s="237"/>
      <c r="AA49" s="237"/>
      <c r="AB49" s="237"/>
      <c r="AC49" s="237"/>
      <c r="AD49" s="237"/>
      <c r="AE49" s="237"/>
      <c r="AF49" s="237"/>
      <c r="AG49" s="237"/>
      <c r="AH49" s="237"/>
      <c r="AI49" s="237"/>
      <c r="AJ49" s="237"/>
      <c r="AK49" s="237"/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7"/>
      <c r="AY49" s="237"/>
      <c r="AZ49" s="237"/>
      <c r="BA49" s="237"/>
      <c r="BB49" s="237"/>
      <c r="BC49" s="237"/>
      <c r="BD49" s="237"/>
      <c r="BE49" s="238"/>
      <c r="BF49" s="142"/>
      <c r="BG49" s="159"/>
      <c r="BH49" s="148"/>
      <c r="BI49" s="143"/>
      <c r="BJ49" s="148"/>
      <c r="BK49" s="227"/>
      <c r="BL49" s="227"/>
      <c r="BM49" s="227"/>
      <c r="BN49" s="227"/>
      <c r="BO49" s="227"/>
      <c r="BP49" s="227"/>
      <c r="BQ49" s="227"/>
      <c r="BR49" s="227"/>
      <c r="BS49" s="227"/>
      <c r="BT49" s="227"/>
      <c r="BU49" s="227"/>
      <c r="BV49" s="227"/>
      <c r="BW49" s="227"/>
      <c r="BX49" s="227"/>
      <c r="BY49" s="227"/>
      <c r="BZ49" s="227"/>
      <c r="CA49" s="227"/>
      <c r="CB49" s="227"/>
      <c r="CC49" s="227"/>
      <c r="CD49" s="227"/>
      <c r="CE49" s="227"/>
      <c r="CF49" s="227"/>
      <c r="CG49" s="227"/>
      <c r="CH49" s="227"/>
      <c r="CI49" s="227"/>
      <c r="CJ49" s="227"/>
      <c r="CK49" s="227"/>
      <c r="CL49" s="227"/>
      <c r="CM49" s="227"/>
      <c r="CN49" s="227"/>
      <c r="CO49" s="227"/>
      <c r="CP49" s="227"/>
      <c r="CQ49" s="227"/>
      <c r="CR49" s="227"/>
      <c r="CS49" s="227"/>
      <c r="CT49" s="227"/>
      <c r="CU49" s="227"/>
      <c r="CV49" s="227"/>
      <c r="CW49" s="227"/>
      <c r="CX49" s="228"/>
      <c r="CY49" s="228"/>
      <c r="CZ49" s="228"/>
      <c r="DA49" s="228"/>
      <c r="DB49" s="228"/>
      <c r="DC49" s="228"/>
      <c r="DD49" s="228"/>
      <c r="DE49" s="228"/>
      <c r="DF49" s="228"/>
      <c r="DG49" s="228"/>
      <c r="DH49" s="228"/>
      <c r="DI49" s="228"/>
      <c r="DJ49" s="229"/>
    </row>
    <row r="50" spans="1:114" s="172" customFormat="1" ht="12.75" customHeight="1">
      <c r="A50" s="261" t="s">
        <v>47</v>
      </c>
      <c r="B50" s="262"/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3"/>
      <c r="BF50" s="169" t="s">
        <v>48</v>
      </c>
      <c r="BG50" s="209"/>
      <c r="BH50" s="173"/>
      <c r="BI50" s="173"/>
      <c r="BJ50" s="173" t="s">
        <v>36</v>
      </c>
      <c r="BK50" s="242">
        <f>BK51</f>
        <v>0</v>
      </c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>
        <f>BX51</f>
        <v>0</v>
      </c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>
        <f>CK51</f>
        <v>0</v>
      </c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55"/>
      <c r="CY50" s="255"/>
      <c r="CZ50" s="255"/>
      <c r="DA50" s="255"/>
      <c r="DB50" s="255"/>
      <c r="DC50" s="255"/>
      <c r="DD50" s="255"/>
      <c r="DE50" s="255"/>
      <c r="DF50" s="255"/>
      <c r="DG50" s="255"/>
      <c r="DH50" s="255"/>
      <c r="DI50" s="255"/>
      <c r="DJ50" s="256"/>
    </row>
    <row r="51" spans="1:114" ht="14.25" customHeight="1">
      <c r="A51" s="282" t="s">
        <v>41</v>
      </c>
      <c r="B51" s="282"/>
      <c r="C51" s="282"/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/>
      <c r="V51" s="282"/>
      <c r="W51" s="282"/>
      <c r="X51" s="282"/>
      <c r="Y51" s="282"/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/>
      <c r="AL51" s="282"/>
      <c r="AM51" s="282"/>
      <c r="AN51" s="282"/>
      <c r="AO51" s="282"/>
      <c r="AP51" s="282"/>
      <c r="AQ51" s="282"/>
      <c r="AR51" s="282"/>
      <c r="AS51" s="282"/>
      <c r="AT51" s="282"/>
      <c r="AU51" s="282"/>
      <c r="AV51" s="282"/>
      <c r="AW51" s="282"/>
      <c r="AX51" s="282"/>
      <c r="AY51" s="282"/>
      <c r="AZ51" s="282"/>
      <c r="BA51" s="282"/>
      <c r="BB51" s="282"/>
      <c r="BC51" s="282"/>
      <c r="BD51" s="282"/>
      <c r="BE51" s="283"/>
      <c r="BF51" s="284" t="s">
        <v>50</v>
      </c>
      <c r="BG51" s="286" t="s">
        <v>49</v>
      </c>
      <c r="BH51" s="372"/>
      <c r="BI51" s="372"/>
      <c r="BJ51" s="372" t="s">
        <v>540</v>
      </c>
      <c r="BK51" s="270"/>
      <c r="BL51" s="271"/>
      <c r="BM51" s="271"/>
      <c r="BN51" s="271"/>
      <c r="BO51" s="271"/>
      <c r="BP51" s="271"/>
      <c r="BQ51" s="271"/>
      <c r="BR51" s="271"/>
      <c r="BS51" s="271"/>
      <c r="BT51" s="271"/>
      <c r="BU51" s="271"/>
      <c r="BV51" s="271"/>
      <c r="BW51" s="272"/>
      <c r="BX51" s="270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2"/>
      <c r="CK51" s="270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2"/>
      <c r="CX51" s="276"/>
      <c r="CY51" s="277"/>
      <c r="CZ51" s="277"/>
      <c r="DA51" s="277"/>
      <c r="DB51" s="277"/>
      <c r="DC51" s="277"/>
      <c r="DD51" s="277"/>
      <c r="DE51" s="277"/>
      <c r="DF51" s="277"/>
      <c r="DG51" s="277"/>
      <c r="DH51" s="277"/>
      <c r="DI51" s="277"/>
      <c r="DJ51" s="278"/>
    </row>
    <row r="52" spans="1:114" ht="12.75" customHeight="1">
      <c r="A52" s="288" t="s">
        <v>541</v>
      </c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8"/>
      <c r="AF52" s="288"/>
      <c r="AG52" s="288"/>
      <c r="AH52" s="288"/>
      <c r="AI52" s="288"/>
      <c r="AJ52" s="288"/>
      <c r="AK52" s="288"/>
      <c r="AL52" s="288"/>
      <c r="AM52" s="288"/>
      <c r="AN52" s="288"/>
      <c r="AO52" s="288"/>
      <c r="AP52" s="288"/>
      <c r="AQ52" s="288"/>
      <c r="AR52" s="288"/>
      <c r="AS52" s="288"/>
      <c r="AT52" s="288"/>
      <c r="AU52" s="288"/>
      <c r="AV52" s="288"/>
      <c r="AW52" s="288"/>
      <c r="AX52" s="288"/>
      <c r="AY52" s="288"/>
      <c r="AZ52" s="288"/>
      <c r="BA52" s="288"/>
      <c r="BB52" s="288"/>
      <c r="BC52" s="288"/>
      <c r="BD52" s="288"/>
      <c r="BE52" s="289"/>
      <c r="BF52" s="285"/>
      <c r="BG52" s="287"/>
      <c r="BH52" s="372"/>
      <c r="BI52" s="372"/>
      <c r="BJ52" s="372"/>
      <c r="BK52" s="273"/>
      <c r="BL52" s="274"/>
      <c r="BM52" s="274"/>
      <c r="BN52" s="274"/>
      <c r="BO52" s="274"/>
      <c r="BP52" s="274"/>
      <c r="BQ52" s="274"/>
      <c r="BR52" s="274"/>
      <c r="BS52" s="274"/>
      <c r="BT52" s="274"/>
      <c r="BU52" s="274"/>
      <c r="BV52" s="274"/>
      <c r="BW52" s="275"/>
      <c r="BX52" s="273"/>
      <c r="BY52" s="274"/>
      <c r="BZ52" s="274"/>
      <c r="CA52" s="274"/>
      <c r="CB52" s="274"/>
      <c r="CC52" s="274"/>
      <c r="CD52" s="274"/>
      <c r="CE52" s="274"/>
      <c r="CF52" s="274"/>
      <c r="CG52" s="274"/>
      <c r="CH52" s="274"/>
      <c r="CI52" s="274"/>
      <c r="CJ52" s="275"/>
      <c r="CK52" s="273"/>
      <c r="CL52" s="274"/>
      <c r="CM52" s="274"/>
      <c r="CN52" s="274"/>
      <c r="CO52" s="274"/>
      <c r="CP52" s="274"/>
      <c r="CQ52" s="274"/>
      <c r="CR52" s="274"/>
      <c r="CS52" s="274"/>
      <c r="CT52" s="274"/>
      <c r="CU52" s="274"/>
      <c r="CV52" s="274"/>
      <c r="CW52" s="275"/>
      <c r="CX52" s="279"/>
      <c r="CY52" s="280"/>
      <c r="CZ52" s="280"/>
      <c r="DA52" s="280"/>
      <c r="DB52" s="280"/>
      <c r="DC52" s="280"/>
      <c r="DD52" s="280"/>
      <c r="DE52" s="280"/>
      <c r="DF52" s="280"/>
      <c r="DG52" s="280"/>
      <c r="DH52" s="280"/>
      <c r="DI52" s="280"/>
      <c r="DJ52" s="281"/>
    </row>
    <row r="53" spans="1:114" s="172" customFormat="1" ht="12.75" customHeight="1">
      <c r="A53" s="261" t="s">
        <v>509</v>
      </c>
      <c r="B53" s="262"/>
      <c r="C53" s="262"/>
      <c r="D53" s="262"/>
      <c r="E53" s="262"/>
      <c r="F53" s="262"/>
      <c r="G53" s="262"/>
      <c r="H53" s="262"/>
      <c r="I53" s="262"/>
      <c r="J53" s="262"/>
      <c r="K53" s="262"/>
      <c r="L53" s="262"/>
      <c r="M53" s="262"/>
      <c r="N53" s="262"/>
      <c r="O53" s="262"/>
      <c r="P53" s="262"/>
      <c r="Q53" s="262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3"/>
      <c r="BF53" s="169" t="s">
        <v>510</v>
      </c>
      <c r="BG53" s="209"/>
      <c r="BH53" s="173"/>
      <c r="BI53" s="173"/>
      <c r="BJ53" s="173" t="s">
        <v>36</v>
      </c>
      <c r="BK53" s="242">
        <f>BK55</f>
        <v>150000</v>
      </c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>
        <f>BX55</f>
        <v>150000</v>
      </c>
      <c r="BY53" s="242"/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2">
        <f>CK55</f>
        <v>150000</v>
      </c>
      <c r="CL53" s="242"/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55"/>
      <c r="CY53" s="255"/>
      <c r="CZ53" s="255"/>
      <c r="DA53" s="255"/>
      <c r="DB53" s="255"/>
      <c r="DC53" s="255"/>
      <c r="DD53" s="255"/>
      <c r="DE53" s="255"/>
      <c r="DF53" s="255"/>
      <c r="DG53" s="255"/>
      <c r="DH53" s="255"/>
      <c r="DI53" s="255"/>
      <c r="DJ53" s="256"/>
    </row>
    <row r="54" spans="1:114" ht="12.75" customHeight="1">
      <c r="A54" s="237" t="s">
        <v>41</v>
      </c>
      <c r="B54" s="237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237"/>
      <c r="Y54" s="237"/>
      <c r="Z54" s="237"/>
      <c r="AA54" s="237"/>
      <c r="AB54" s="237"/>
      <c r="AC54" s="237"/>
      <c r="AD54" s="237"/>
      <c r="AE54" s="237"/>
      <c r="AF54" s="237"/>
      <c r="AG54" s="237"/>
      <c r="AH54" s="237"/>
      <c r="AI54" s="237"/>
      <c r="AJ54" s="237"/>
      <c r="AK54" s="237"/>
      <c r="AL54" s="237"/>
      <c r="AM54" s="237"/>
      <c r="AN54" s="237"/>
      <c r="AO54" s="237"/>
      <c r="AP54" s="237"/>
      <c r="AQ54" s="237"/>
      <c r="AR54" s="237"/>
      <c r="AS54" s="237"/>
      <c r="AT54" s="237"/>
      <c r="AU54" s="237"/>
      <c r="AV54" s="237"/>
      <c r="AW54" s="237"/>
      <c r="AX54" s="237"/>
      <c r="AY54" s="237"/>
      <c r="AZ54" s="237"/>
      <c r="BA54" s="237"/>
      <c r="BB54" s="237"/>
      <c r="BC54" s="237"/>
      <c r="BD54" s="237"/>
      <c r="BE54" s="238"/>
      <c r="BF54" s="142"/>
      <c r="BG54" s="159"/>
      <c r="BH54" s="148"/>
      <c r="BI54" s="143"/>
      <c r="BJ54" s="148"/>
      <c r="BK54" s="227"/>
      <c r="BL54" s="227"/>
      <c r="BM54" s="227"/>
      <c r="BN54" s="227"/>
      <c r="BO54" s="227"/>
      <c r="BP54" s="227"/>
      <c r="BQ54" s="227"/>
      <c r="BR54" s="227"/>
      <c r="BS54" s="227"/>
      <c r="BT54" s="227"/>
      <c r="BU54" s="227"/>
      <c r="BV54" s="227"/>
      <c r="BW54" s="227"/>
      <c r="BX54" s="227"/>
      <c r="BY54" s="227"/>
      <c r="BZ54" s="227"/>
      <c r="CA54" s="227"/>
      <c r="CB54" s="227"/>
      <c r="CC54" s="227"/>
      <c r="CD54" s="227"/>
      <c r="CE54" s="227"/>
      <c r="CF54" s="227"/>
      <c r="CG54" s="227"/>
      <c r="CH54" s="227"/>
      <c r="CI54" s="227"/>
      <c r="CJ54" s="227"/>
      <c r="CK54" s="227"/>
      <c r="CL54" s="227"/>
      <c r="CM54" s="227"/>
      <c r="CN54" s="227"/>
      <c r="CO54" s="227"/>
      <c r="CP54" s="227"/>
      <c r="CQ54" s="227"/>
      <c r="CR54" s="227"/>
      <c r="CS54" s="227"/>
      <c r="CT54" s="227"/>
      <c r="CU54" s="227"/>
      <c r="CV54" s="227"/>
      <c r="CW54" s="227"/>
      <c r="CX54" s="228"/>
      <c r="CY54" s="228"/>
      <c r="CZ54" s="228"/>
      <c r="DA54" s="228"/>
      <c r="DB54" s="228"/>
      <c r="DC54" s="228"/>
      <c r="DD54" s="228"/>
      <c r="DE54" s="228"/>
      <c r="DF54" s="228"/>
      <c r="DG54" s="228"/>
      <c r="DH54" s="228"/>
      <c r="DI54" s="228"/>
      <c r="DJ54" s="229"/>
    </row>
    <row r="55" spans="1:114" ht="12.75" customHeight="1">
      <c r="A55" s="236" t="s">
        <v>157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37"/>
      <c r="X55" s="237"/>
      <c r="Y55" s="237"/>
      <c r="Z55" s="237"/>
      <c r="AA55" s="237"/>
      <c r="AB55" s="237"/>
      <c r="AC55" s="237"/>
      <c r="AD55" s="237"/>
      <c r="AE55" s="237"/>
      <c r="AF55" s="237"/>
      <c r="AG55" s="237"/>
      <c r="AH55" s="237"/>
      <c r="AI55" s="237"/>
      <c r="AJ55" s="237"/>
      <c r="AK55" s="237"/>
      <c r="AL55" s="237"/>
      <c r="AM55" s="237"/>
      <c r="AN55" s="237"/>
      <c r="AO55" s="237"/>
      <c r="AP55" s="237"/>
      <c r="AQ55" s="237"/>
      <c r="AR55" s="237"/>
      <c r="AS55" s="237"/>
      <c r="AT55" s="237"/>
      <c r="AU55" s="237"/>
      <c r="AV55" s="237"/>
      <c r="AW55" s="237"/>
      <c r="AX55" s="237"/>
      <c r="AY55" s="237"/>
      <c r="AZ55" s="237"/>
      <c r="BA55" s="237"/>
      <c r="BB55" s="237"/>
      <c r="BC55" s="237"/>
      <c r="BD55" s="237"/>
      <c r="BE55" s="238"/>
      <c r="BF55" s="142" t="s">
        <v>160</v>
      </c>
      <c r="BG55" s="158" t="s">
        <v>518</v>
      </c>
      <c r="BH55" s="161" t="s">
        <v>559</v>
      </c>
      <c r="BI55" s="143" t="s">
        <v>211</v>
      </c>
      <c r="BJ55" s="148" t="s">
        <v>542</v>
      </c>
      <c r="BK55" s="227">
        <v>150000</v>
      </c>
      <c r="BL55" s="227"/>
      <c r="BM55" s="227"/>
      <c r="BN55" s="227"/>
      <c r="BO55" s="227"/>
      <c r="BP55" s="227"/>
      <c r="BQ55" s="227"/>
      <c r="BR55" s="227"/>
      <c r="BS55" s="227"/>
      <c r="BT55" s="227"/>
      <c r="BU55" s="227"/>
      <c r="BV55" s="227"/>
      <c r="BW55" s="227"/>
      <c r="BX55" s="227">
        <v>150000</v>
      </c>
      <c r="BY55" s="227"/>
      <c r="BZ55" s="227"/>
      <c r="CA55" s="227"/>
      <c r="CB55" s="227"/>
      <c r="CC55" s="227"/>
      <c r="CD55" s="227"/>
      <c r="CE55" s="227"/>
      <c r="CF55" s="227"/>
      <c r="CG55" s="227"/>
      <c r="CH55" s="227"/>
      <c r="CI55" s="227"/>
      <c r="CJ55" s="227"/>
      <c r="CK55" s="227">
        <v>150000</v>
      </c>
      <c r="CL55" s="227"/>
      <c r="CM55" s="227"/>
      <c r="CN55" s="227"/>
      <c r="CO55" s="227"/>
      <c r="CP55" s="227"/>
      <c r="CQ55" s="227"/>
      <c r="CR55" s="227"/>
      <c r="CS55" s="227"/>
      <c r="CT55" s="227"/>
      <c r="CU55" s="227"/>
      <c r="CV55" s="227"/>
      <c r="CW55" s="227"/>
      <c r="CX55" s="228"/>
      <c r="CY55" s="228"/>
      <c r="CZ55" s="228"/>
      <c r="DA55" s="228"/>
      <c r="DB55" s="228"/>
      <c r="DC55" s="228"/>
      <c r="DD55" s="228"/>
      <c r="DE55" s="228"/>
      <c r="DF55" s="228"/>
      <c r="DG55" s="228"/>
      <c r="DH55" s="228"/>
      <c r="DI55" s="228"/>
      <c r="DJ55" s="229"/>
    </row>
    <row r="56" spans="1:114" s="172" customFormat="1" ht="12.75" customHeight="1">
      <c r="A56" s="261" t="s">
        <v>51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3"/>
      <c r="BF56" s="169" t="s">
        <v>52</v>
      </c>
      <c r="BG56" s="170"/>
      <c r="BH56" s="171"/>
      <c r="BI56" s="173"/>
      <c r="BJ56" s="171" t="s">
        <v>36</v>
      </c>
      <c r="BK56" s="242">
        <f>BK58</f>
        <v>3918338</v>
      </c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>
        <f>BX58</f>
        <v>1936761</v>
      </c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>
        <f>CK58</f>
        <v>1936761</v>
      </c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2"/>
      <c r="CX56" s="255"/>
      <c r="CY56" s="255"/>
      <c r="CZ56" s="255"/>
      <c r="DA56" s="255"/>
      <c r="DB56" s="255"/>
      <c r="DC56" s="255"/>
      <c r="DD56" s="255"/>
      <c r="DE56" s="255"/>
      <c r="DF56" s="255"/>
      <c r="DG56" s="255"/>
      <c r="DH56" s="255"/>
      <c r="DI56" s="255"/>
      <c r="DJ56" s="256"/>
    </row>
    <row r="57" spans="1:114" ht="12.75" customHeight="1">
      <c r="A57" s="252" t="s">
        <v>41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  <c r="AY57" s="252"/>
      <c r="AZ57" s="252"/>
      <c r="BA57" s="252"/>
      <c r="BB57" s="252"/>
      <c r="BC57" s="252"/>
      <c r="BD57" s="252"/>
      <c r="BE57" s="253"/>
      <c r="BF57" s="144" t="s">
        <v>53</v>
      </c>
      <c r="BG57" s="159"/>
      <c r="BH57" s="148"/>
      <c r="BI57" s="148"/>
      <c r="BJ57" s="148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8"/>
      <c r="CY57" s="228"/>
      <c r="CZ57" s="228"/>
      <c r="DA57" s="228"/>
      <c r="DB57" s="228"/>
      <c r="DC57" s="228"/>
      <c r="DD57" s="228"/>
      <c r="DE57" s="228"/>
      <c r="DF57" s="228"/>
      <c r="DG57" s="228"/>
      <c r="DH57" s="228"/>
      <c r="DI57" s="228"/>
      <c r="DJ57" s="229"/>
    </row>
    <row r="58" spans="1:114" ht="12.75" customHeight="1">
      <c r="A58" s="252" t="s">
        <v>159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3"/>
      <c r="BF58" s="142" t="s">
        <v>511</v>
      </c>
      <c r="BG58" s="158" t="s">
        <v>518</v>
      </c>
      <c r="BH58" s="148"/>
      <c r="BI58" s="143"/>
      <c r="BJ58" s="148" t="s">
        <v>519</v>
      </c>
      <c r="BK58" s="227">
        <f>SUM(BK59:BW65)</f>
        <v>3918338</v>
      </c>
      <c r="BL58" s="227"/>
      <c r="BM58" s="227"/>
      <c r="BN58" s="227"/>
      <c r="BO58" s="227"/>
      <c r="BP58" s="227"/>
      <c r="BQ58" s="227"/>
      <c r="BR58" s="227"/>
      <c r="BS58" s="227"/>
      <c r="BT58" s="227"/>
      <c r="BU58" s="227"/>
      <c r="BV58" s="227"/>
      <c r="BW58" s="227"/>
      <c r="BX58" s="227">
        <f>SUM(BX59:CJ65)</f>
        <v>1936761</v>
      </c>
      <c r="BY58" s="227"/>
      <c r="BZ58" s="227"/>
      <c r="CA58" s="227"/>
      <c r="CB58" s="227"/>
      <c r="CC58" s="227"/>
      <c r="CD58" s="227"/>
      <c r="CE58" s="227"/>
      <c r="CF58" s="227"/>
      <c r="CG58" s="227"/>
      <c r="CH58" s="227"/>
      <c r="CI58" s="227"/>
      <c r="CJ58" s="227"/>
      <c r="CK58" s="227">
        <f>SUM(CK59:CW65)</f>
        <v>1936761</v>
      </c>
      <c r="CL58" s="227"/>
      <c r="CM58" s="227"/>
      <c r="CN58" s="227"/>
      <c r="CO58" s="227"/>
      <c r="CP58" s="227"/>
      <c r="CQ58" s="227"/>
      <c r="CR58" s="227"/>
      <c r="CS58" s="227"/>
      <c r="CT58" s="227"/>
      <c r="CU58" s="227"/>
      <c r="CV58" s="227"/>
      <c r="CW58" s="227"/>
      <c r="CX58" s="228"/>
      <c r="CY58" s="228"/>
      <c r="CZ58" s="228"/>
      <c r="DA58" s="228"/>
      <c r="DB58" s="228"/>
      <c r="DC58" s="228"/>
      <c r="DD58" s="228"/>
      <c r="DE58" s="228"/>
      <c r="DF58" s="228"/>
      <c r="DG58" s="228"/>
      <c r="DH58" s="228"/>
      <c r="DI58" s="228"/>
      <c r="DJ58" s="229"/>
    </row>
    <row r="59" spans="1:114" ht="12.75" customHeight="1">
      <c r="A59" s="252" t="s">
        <v>77</v>
      </c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3"/>
      <c r="BF59" s="142" t="s">
        <v>512</v>
      </c>
      <c r="BG59" s="158" t="s">
        <v>518</v>
      </c>
      <c r="BH59" s="148"/>
      <c r="BI59" s="148"/>
      <c r="BJ59" s="148" t="s">
        <v>519</v>
      </c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8"/>
      <c r="CY59" s="228"/>
      <c r="CZ59" s="228"/>
      <c r="DA59" s="228"/>
      <c r="DB59" s="228"/>
      <c r="DC59" s="228"/>
      <c r="DD59" s="228"/>
      <c r="DE59" s="228"/>
      <c r="DF59" s="228"/>
      <c r="DG59" s="228"/>
      <c r="DH59" s="228"/>
      <c r="DI59" s="228"/>
      <c r="DJ59" s="229"/>
    </row>
    <row r="60" spans="1:114" ht="36" customHeight="1">
      <c r="A60" s="264" t="s">
        <v>612</v>
      </c>
      <c r="B60" s="265"/>
      <c r="C60" s="265"/>
      <c r="D60" s="265"/>
      <c r="E60" s="265"/>
      <c r="F60" s="265"/>
      <c r="G60" s="265"/>
      <c r="H60" s="265"/>
      <c r="I60" s="265"/>
      <c r="J60" s="265"/>
      <c r="K60" s="265"/>
      <c r="L60" s="265"/>
      <c r="M60" s="265"/>
      <c r="N60" s="265"/>
      <c r="O60" s="265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  <c r="AI60" s="265"/>
      <c r="AJ60" s="265"/>
      <c r="AK60" s="265"/>
      <c r="AL60" s="265"/>
      <c r="AM60" s="265"/>
      <c r="AN60" s="265"/>
      <c r="AO60" s="265"/>
      <c r="AP60" s="265"/>
      <c r="AQ60" s="265"/>
      <c r="AR60" s="265"/>
      <c r="AS60" s="265"/>
      <c r="AT60" s="265"/>
      <c r="AU60" s="265"/>
      <c r="AV60" s="265"/>
      <c r="AW60" s="265"/>
      <c r="AX60" s="265"/>
      <c r="AY60" s="265"/>
      <c r="AZ60" s="265"/>
      <c r="BA60" s="265"/>
      <c r="BB60" s="265"/>
      <c r="BC60" s="265"/>
      <c r="BD60" s="265"/>
      <c r="BE60" s="266"/>
      <c r="BF60" s="142" t="s">
        <v>513</v>
      </c>
      <c r="BG60" s="158" t="s">
        <v>518</v>
      </c>
      <c r="BH60" s="176" t="s">
        <v>613</v>
      </c>
      <c r="BI60" s="176" t="s">
        <v>614</v>
      </c>
      <c r="BJ60" s="148" t="s">
        <v>519</v>
      </c>
      <c r="BK60" s="227">
        <v>1892119</v>
      </c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>
        <v>1892119</v>
      </c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>
        <v>1892119</v>
      </c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8"/>
      <c r="CY60" s="228"/>
      <c r="CZ60" s="228"/>
      <c r="DA60" s="228"/>
      <c r="DB60" s="228"/>
      <c r="DC60" s="228"/>
      <c r="DD60" s="228"/>
      <c r="DE60" s="228"/>
      <c r="DF60" s="228"/>
      <c r="DG60" s="228"/>
      <c r="DH60" s="228"/>
      <c r="DI60" s="228"/>
      <c r="DJ60" s="229"/>
    </row>
    <row r="61" spans="1:114" ht="33.75" customHeight="1">
      <c r="A61" s="264" t="s">
        <v>615</v>
      </c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5"/>
      <c r="AU61" s="265"/>
      <c r="AV61" s="265"/>
      <c r="AW61" s="265"/>
      <c r="AX61" s="265"/>
      <c r="AY61" s="265"/>
      <c r="AZ61" s="265"/>
      <c r="BA61" s="265"/>
      <c r="BB61" s="265"/>
      <c r="BC61" s="265"/>
      <c r="BD61" s="265"/>
      <c r="BE61" s="266"/>
      <c r="BF61" s="142" t="s">
        <v>514</v>
      </c>
      <c r="BG61" s="158" t="s">
        <v>518</v>
      </c>
      <c r="BH61" s="176" t="s">
        <v>616</v>
      </c>
      <c r="BI61" s="194" t="s">
        <v>617</v>
      </c>
      <c r="BJ61" s="148" t="s">
        <v>519</v>
      </c>
      <c r="BK61" s="227">
        <v>23227</v>
      </c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27"/>
      <c r="CC61" s="227"/>
      <c r="CD61" s="227"/>
      <c r="CE61" s="227"/>
      <c r="CF61" s="227"/>
      <c r="CG61" s="227"/>
      <c r="CH61" s="227"/>
      <c r="CI61" s="227"/>
      <c r="CJ61" s="227"/>
      <c r="CK61" s="227"/>
      <c r="CL61" s="227"/>
      <c r="CM61" s="227"/>
      <c r="CN61" s="227"/>
      <c r="CO61" s="227"/>
      <c r="CP61" s="227"/>
      <c r="CQ61" s="227"/>
      <c r="CR61" s="227"/>
      <c r="CS61" s="227"/>
      <c r="CT61" s="227"/>
      <c r="CU61" s="227"/>
      <c r="CV61" s="227"/>
      <c r="CW61" s="227"/>
      <c r="CX61" s="228"/>
      <c r="CY61" s="228"/>
      <c r="CZ61" s="228"/>
      <c r="DA61" s="228"/>
      <c r="DB61" s="228"/>
      <c r="DC61" s="228"/>
      <c r="DD61" s="228"/>
      <c r="DE61" s="228"/>
      <c r="DF61" s="228"/>
      <c r="DG61" s="228"/>
      <c r="DH61" s="228"/>
      <c r="DI61" s="228"/>
      <c r="DJ61" s="229"/>
    </row>
    <row r="62" spans="1:114" ht="24.75" customHeight="1">
      <c r="A62" s="264" t="s">
        <v>619</v>
      </c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6"/>
      <c r="BF62" s="142" t="s">
        <v>515</v>
      </c>
      <c r="BG62" s="158" t="s">
        <v>518</v>
      </c>
      <c r="BH62" s="204" t="s">
        <v>667</v>
      </c>
      <c r="BI62" s="178" t="s">
        <v>620</v>
      </c>
      <c r="BJ62" s="148" t="s">
        <v>519</v>
      </c>
      <c r="BK62" s="227">
        <v>52241</v>
      </c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>
        <v>37362</v>
      </c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>
        <v>37362</v>
      </c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28"/>
      <c r="CY62" s="228"/>
      <c r="CZ62" s="228"/>
      <c r="DA62" s="228"/>
      <c r="DB62" s="228"/>
      <c r="DC62" s="228"/>
      <c r="DD62" s="228"/>
      <c r="DE62" s="228"/>
      <c r="DF62" s="228"/>
      <c r="DG62" s="228"/>
      <c r="DH62" s="228"/>
      <c r="DI62" s="228"/>
      <c r="DJ62" s="229"/>
    </row>
    <row r="63" spans="1:114" ht="25.5" customHeight="1">
      <c r="A63" s="264" t="s">
        <v>619</v>
      </c>
      <c r="B63" s="265"/>
      <c r="C63" s="265"/>
      <c r="D63" s="265"/>
      <c r="E63" s="265"/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5"/>
      <c r="AO63" s="265"/>
      <c r="AP63" s="265"/>
      <c r="AQ63" s="265"/>
      <c r="AR63" s="265"/>
      <c r="AS63" s="265"/>
      <c r="AT63" s="265"/>
      <c r="AU63" s="265"/>
      <c r="AV63" s="265"/>
      <c r="AW63" s="265"/>
      <c r="AX63" s="265"/>
      <c r="AY63" s="265"/>
      <c r="AZ63" s="265"/>
      <c r="BA63" s="265"/>
      <c r="BB63" s="265"/>
      <c r="BC63" s="265"/>
      <c r="BD63" s="265"/>
      <c r="BE63" s="266"/>
      <c r="BF63" s="142" t="s">
        <v>516</v>
      </c>
      <c r="BG63" s="158" t="s">
        <v>518</v>
      </c>
      <c r="BH63" s="204" t="s">
        <v>667</v>
      </c>
      <c r="BI63" s="179" t="s">
        <v>621</v>
      </c>
      <c r="BJ63" s="148" t="s">
        <v>519</v>
      </c>
      <c r="BK63" s="227">
        <v>9951</v>
      </c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>
        <v>7280</v>
      </c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>
        <v>7280</v>
      </c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8"/>
      <c r="CY63" s="228"/>
      <c r="CZ63" s="228"/>
      <c r="DA63" s="228"/>
      <c r="DB63" s="228"/>
      <c r="DC63" s="228"/>
      <c r="DD63" s="228"/>
      <c r="DE63" s="228"/>
      <c r="DF63" s="228"/>
      <c r="DG63" s="228"/>
      <c r="DH63" s="228"/>
      <c r="DI63" s="228"/>
      <c r="DJ63" s="229"/>
    </row>
    <row r="64" spans="1:114" ht="12.75" customHeight="1" hidden="1">
      <c r="A64" s="252" t="s">
        <v>520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3"/>
      <c r="BF64" s="142" t="s">
        <v>517</v>
      </c>
      <c r="BG64" s="158" t="s">
        <v>518</v>
      </c>
      <c r="BH64" s="148"/>
      <c r="BI64" s="148"/>
      <c r="BJ64" s="148" t="s">
        <v>519</v>
      </c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8"/>
      <c r="CY64" s="228"/>
      <c r="CZ64" s="228"/>
      <c r="DA64" s="228"/>
      <c r="DB64" s="228"/>
      <c r="DC64" s="228"/>
      <c r="DD64" s="228"/>
      <c r="DE64" s="228"/>
      <c r="DF64" s="228"/>
      <c r="DG64" s="228"/>
      <c r="DH64" s="228"/>
      <c r="DI64" s="228"/>
      <c r="DJ64" s="229"/>
    </row>
    <row r="65" spans="1:114" ht="12.75" customHeight="1">
      <c r="A65" s="252" t="s">
        <v>609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2"/>
      <c r="T65" s="252"/>
      <c r="U65" s="252"/>
      <c r="V65" s="252"/>
      <c r="W65" s="252"/>
      <c r="X65" s="252"/>
      <c r="Y65" s="252"/>
      <c r="Z65" s="252"/>
      <c r="AA65" s="252"/>
      <c r="AB65" s="252"/>
      <c r="AC65" s="252"/>
      <c r="AD65" s="252"/>
      <c r="AE65" s="252"/>
      <c r="AF65" s="252"/>
      <c r="AG65" s="252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  <c r="AY65" s="252"/>
      <c r="AZ65" s="252"/>
      <c r="BA65" s="252"/>
      <c r="BB65" s="252"/>
      <c r="BC65" s="252"/>
      <c r="BD65" s="252"/>
      <c r="BE65" s="253"/>
      <c r="BF65" s="142" t="s">
        <v>527</v>
      </c>
      <c r="BG65" s="158" t="s">
        <v>518</v>
      </c>
      <c r="BH65" s="204" t="s">
        <v>610</v>
      </c>
      <c r="BI65" s="194" t="s">
        <v>611</v>
      </c>
      <c r="BJ65" s="148" t="s">
        <v>519</v>
      </c>
      <c r="BK65" s="267">
        <v>1940800</v>
      </c>
      <c r="BL65" s="268"/>
      <c r="BM65" s="268"/>
      <c r="BN65" s="268"/>
      <c r="BO65" s="268"/>
      <c r="BP65" s="268"/>
      <c r="BQ65" s="268"/>
      <c r="BR65" s="268"/>
      <c r="BS65" s="268"/>
      <c r="BT65" s="268"/>
      <c r="BU65" s="268"/>
      <c r="BV65" s="268"/>
      <c r="BW65" s="269"/>
      <c r="BX65" s="227">
        <v>0</v>
      </c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>
        <v>0</v>
      </c>
      <c r="CL65" s="227"/>
      <c r="CM65" s="227"/>
      <c r="CN65" s="227"/>
      <c r="CO65" s="227"/>
      <c r="CP65" s="227"/>
      <c r="CQ65" s="227"/>
      <c r="CR65" s="227"/>
      <c r="CS65" s="227"/>
      <c r="CT65" s="227"/>
      <c r="CU65" s="227"/>
      <c r="CV65" s="227"/>
      <c r="CW65" s="227"/>
      <c r="CX65" s="228"/>
      <c r="CY65" s="228"/>
      <c r="CZ65" s="228"/>
      <c r="DA65" s="228"/>
      <c r="DB65" s="228"/>
      <c r="DC65" s="228"/>
      <c r="DD65" s="228"/>
      <c r="DE65" s="228"/>
      <c r="DF65" s="228"/>
      <c r="DG65" s="228"/>
      <c r="DH65" s="228"/>
      <c r="DI65" s="228"/>
      <c r="DJ65" s="229"/>
    </row>
    <row r="66" spans="1:114" ht="11.25">
      <c r="A66" s="257" t="s">
        <v>468</v>
      </c>
      <c r="B66" s="258"/>
      <c r="C66" s="258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8"/>
      <c r="AJ66" s="258"/>
      <c r="AK66" s="258"/>
      <c r="AL66" s="258"/>
      <c r="AM66" s="258"/>
      <c r="AN66" s="258"/>
      <c r="AO66" s="258"/>
      <c r="AP66" s="258"/>
      <c r="AQ66" s="258"/>
      <c r="AR66" s="258"/>
      <c r="AS66" s="258"/>
      <c r="AT66" s="258"/>
      <c r="AU66" s="258"/>
      <c r="AV66" s="258"/>
      <c r="AW66" s="258"/>
      <c r="AX66" s="258"/>
      <c r="AY66" s="258"/>
      <c r="AZ66" s="258"/>
      <c r="BA66" s="258"/>
      <c r="BB66" s="258"/>
      <c r="BC66" s="258"/>
      <c r="BD66" s="258"/>
      <c r="BE66" s="259"/>
      <c r="BF66" s="145" t="s">
        <v>54</v>
      </c>
      <c r="BG66" s="158" t="s">
        <v>36</v>
      </c>
      <c r="BH66" s="148"/>
      <c r="BI66" s="143"/>
      <c r="BJ66" s="148"/>
      <c r="BK66" s="260">
        <f>BK68</f>
        <v>0</v>
      </c>
      <c r="BL66" s="260"/>
      <c r="BM66" s="260"/>
      <c r="BN66" s="260"/>
      <c r="BO66" s="260"/>
      <c r="BP66" s="260"/>
      <c r="BQ66" s="260"/>
      <c r="BR66" s="260"/>
      <c r="BS66" s="260"/>
      <c r="BT66" s="260"/>
      <c r="BU66" s="260"/>
      <c r="BV66" s="260"/>
      <c r="BW66" s="260"/>
      <c r="BX66" s="260">
        <f>BX68</f>
        <v>0</v>
      </c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0">
        <f>CK68</f>
        <v>0</v>
      </c>
      <c r="CL66" s="260"/>
      <c r="CM66" s="260"/>
      <c r="CN66" s="260"/>
      <c r="CO66" s="260"/>
      <c r="CP66" s="260"/>
      <c r="CQ66" s="260"/>
      <c r="CR66" s="260"/>
      <c r="CS66" s="260"/>
      <c r="CT66" s="260"/>
      <c r="CU66" s="260"/>
      <c r="CV66" s="260"/>
      <c r="CW66" s="260"/>
      <c r="CX66" s="227" t="str">
        <f>CX67</f>
        <v>х</v>
      </c>
      <c r="CY66" s="227"/>
      <c r="CZ66" s="227"/>
      <c r="DA66" s="227"/>
      <c r="DB66" s="227"/>
      <c r="DC66" s="227"/>
      <c r="DD66" s="227"/>
      <c r="DE66" s="227"/>
      <c r="DF66" s="227"/>
      <c r="DG66" s="227"/>
      <c r="DH66" s="227"/>
      <c r="DI66" s="227"/>
      <c r="DJ66" s="254"/>
    </row>
    <row r="67" spans="1:114" ht="11.25">
      <c r="A67" s="236" t="s">
        <v>55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  <c r="S67" s="237"/>
      <c r="T67" s="237"/>
      <c r="U67" s="237"/>
      <c r="V67" s="237"/>
      <c r="W67" s="237"/>
      <c r="X67" s="237"/>
      <c r="Y67" s="237"/>
      <c r="Z67" s="237"/>
      <c r="AA67" s="237"/>
      <c r="AB67" s="237"/>
      <c r="AC67" s="237"/>
      <c r="AD67" s="237"/>
      <c r="AE67" s="237"/>
      <c r="AF67" s="237"/>
      <c r="AG67" s="237"/>
      <c r="AH67" s="237"/>
      <c r="AI67" s="237"/>
      <c r="AJ67" s="237"/>
      <c r="AK67" s="237"/>
      <c r="AL67" s="237"/>
      <c r="AM67" s="237"/>
      <c r="AN67" s="237"/>
      <c r="AO67" s="237"/>
      <c r="AP67" s="237"/>
      <c r="AQ67" s="237"/>
      <c r="AR67" s="237"/>
      <c r="AS67" s="237"/>
      <c r="AT67" s="237"/>
      <c r="AU67" s="237"/>
      <c r="AV67" s="237"/>
      <c r="AW67" s="237"/>
      <c r="AX67" s="237"/>
      <c r="AY67" s="237"/>
      <c r="AZ67" s="237"/>
      <c r="BA67" s="237"/>
      <c r="BB67" s="237"/>
      <c r="BC67" s="237"/>
      <c r="BD67" s="237"/>
      <c r="BE67" s="238"/>
      <c r="BF67" s="142" t="s">
        <v>56</v>
      </c>
      <c r="BG67" s="158" t="s">
        <v>57</v>
      </c>
      <c r="BH67" s="148"/>
      <c r="BI67" s="143"/>
      <c r="BJ67" s="148"/>
      <c r="BK67" s="227"/>
      <c r="BL67" s="227"/>
      <c r="BM67" s="227"/>
      <c r="BN67" s="227"/>
      <c r="BO67" s="227"/>
      <c r="BP67" s="227"/>
      <c r="BQ67" s="227"/>
      <c r="BR67" s="227"/>
      <c r="BS67" s="227"/>
      <c r="BT67" s="227"/>
      <c r="BU67" s="227"/>
      <c r="BV67" s="227"/>
      <c r="BW67" s="227"/>
      <c r="BX67" s="227"/>
      <c r="BY67" s="227"/>
      <c r="BZ67" s="227"/>
      <c r="CA67" s="227"/>
      <c r="CB67" s="227"/>
      <c r="CC67" s="227"/>
      <c r="CD67" s="227"/>
      <c r="CE67" s="227"/>
      <c r="CF67" s="227"/>
      <c r="CG67" s="227"/>
      <c r="CH67" s="227"/>
      <c r="CI67" s="227"/>
      <c r="CJ67" s="227"/>
      <c r="CK67" s="227"/>
      <c r="CL67" s="227"/>
      <c r="CM67" s="227"/>
      <c r="CN67" s="227"/>
      <c r="CO67" s="227"/>
      <c r="CP67" s="227"/>
      <c r="CQ67" s="227"/>
      <c r="CR67" s="227"/>
      <c r="CS67" s="227"/>
      <c r="CT67" s="227"/>
      <c r="CU67" s="227"/>
      <c r="CV67" s="227"/>
      <c r="CW67" s="227"/>
      <c r="CX67" s="228" t="s">
        <v>36</v>
      </c>
      <c r="CY67" s="228"/>
      <c r="CZ67" s="228"/>
      <c r="DA67" s="228"/>
      <c r="DB67" s="228"/>
      <c r="DC67" s="228"/>
      <c r="DD67" s="228"/>
      <c r="DE67" s="228"/>
      <c r="DF67" s="228"/>
      <c r="DG67" s="228"/>
      <c r="DH67" s="228"/>
      <c r="DI67" s="228"/>
      <c r="DJ67" s="229"/>
    </row>
    <row r="68" spans="1:114" ht="11.25">
      <c r="A68" s="236"/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  <c r="S68" s="237"/>
      <c r="T68" s="237"/>
      <c r="U68" s="237"/>
      <c r="V68" s="237"/>
      <c r="W68" s="237"/>
      <c r="X68" s="237"/>
      <c r="Y68" s="237"/>
      <c r="Z68" s="237"/>
      <c r="AA68" s="237"/>
      <c r="AB68" s="237"/>
      <c r="AC68" s="237"/>
      <c r="AD68" s="237"/>
      <c r="AE68" s="237"/>
      <c r="AF68" s="237"/>
      <c r="AG68" s="237"/>
      <c r="AH68" s="237"/>
      <c r="AI68" s="237"/>
      <c r="AJ68" s="237"/>
      <c r="AK68" s="237"/>
      <c r="AL68" s="237"/>
      <c r="AM68" s="237"/>
      <c r="AN68" s="237"/>
      <c r="AO68" s="237"/>
      <c r="AP68" s="237"/>
      <c r="AQ68" s="237"/>
      <c r="AR68" s="237"/>
      <c r="AS68" s="237"/>
      <c r="AT68" s="237"/>
      <c r="AU68" s="237"/>
      <c r="AV68" s="237"/>
      <c r="AW68" s="237"/>
      <c r="AX68" s="237"/>
      <c r="AY68" s="237"/>
      <c r="AZ68" s="237"/>
      <c r="BA68" s="237"/>
      <c r="BB68" s="237"/>
      <c r="BC68" s="237"/>
      <c r="BD68" s="237"/>
      <c r="BE68" s="238"/>
      <c r="BF68" s="142"/>
      <c r="BG68" s="158"/>
      <c r="BH68" s="148"/>
      <c r="BI68" s="143"/>
      <c r="BJ68" s="148"/>
      <c r="BK68" s="227"/>
      <c r="BL68" s="227"/>
      <c r="BM68" s="227"/>
      <c r="BN68" s="227"/>
      <c r="BO68" s="227"/>
      <c r="BP68" s="227"/>
      <c r="BQ68" s="227"/>
      <c r="BR68" s="227"/>
      <c r="BS68" s="227"/>
      <c r="BT68" s="227"/>
      <c r="BU68" s="227"/>
      <c r="BV68" s="227"/>
      <c r="BW68" s="227"/>
      <c r="BX68" s="227"/>
      <c r="BY68" s="227"/>
      <c r="BZ68" s="227"/>
      <c r="CA68" s="227"/>
      <c r="CB68" s="227"/>
      <c r="CC68" s="227"/>
      <c r="CD68" s="227"/>
      <c r="CE68" s="227"/>
      <c r="CF68" s="227"/>
      <c r="CG68" s="227"/>
      <c r="CH68" s="227"/>
      <c r="CI68" s="227"/>
      <c r="CJ68" s="227"/>
      <c r="CK68" s="227"/>
      <c r="CL68" s="227"/>
      <c r="CM68" s="227"/>
      <c r="CN68" s="227"/>
      <c r="CO68" s="227"/>
      <c r="CP68" s="227"/>
      <c r="CQ68" s="227"/>
      <c r="CR68" s="227"/>
      <c r="CS68" s="227"/>
      <c r="CT68" s="227"/>
      <c r="CU68" s="227"/>
      <c r="CV68" s="227"/>
      <c r="CW68" s="227"/>
      <c r="CX68" s="228" t="s">
        <v>36</v>
      </c>
      <c r="CY68" s="228"/>
      <c r="CZ68" s="228"/>
      <c r="DA68" s="228"/>
      <c r="DB68" s="228"/>
      <c r="DC68" s="228"/>
      <c r="DD68" s="228"/>
      <c r="DE68" s="228"/>
      <c r="DF68" s="228"/>
      <c r="DG68" s="228"/>
      <c r="DH68" s="228"/>
      <c r="DI68" s="228"/>
      <c r="DJ68" s="229"/>
    </row>
    <row r="69" spans="1:114" s="172" customFormat="1" ht="17.25" customHeight="1">
      <c r="A69" s="250" t="s">
        <v>58</v>
      </c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250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250"/>
      <c r="AK69" s="250"/>
      <c r="AL69" s="250"/>
      <c r="AM69" s="250"/>
      <c r="AN69" s="250"/>
      <c r="AO69" s="250"/>
      <c r="AP69" s="250"/>
      <c r="AQ69" s="250"/>
      <c r="AR69" s="250"/>
      <c r="AS69" s="250"/>
      <c r="AT69" s="250"/>
      <c r="AU69" s="250"/>
      <c r="AV69" s="250"/>
      <c r="AW69" s="250"/>
      <c r="AX69" s="250"/>
      <c r="AY69" s="250"/>
      <c r="AZ69" s="250"/>
      <c r="BA69" s="250"/>
      <c r="BB69" s="250"/>
      <c r="BC69" s="250"/>
      <c r="BD69" s="250"/>
      <c r="BE69" s="251"/>
      <c r="BF69" s="169" t="s">
        <v>59</v>
      </c>
      <c r="BG69" s="170" t="s">
        <v>36</v>
      </c>
      <c r="BH69" s="171"/>
      <c r="BI69" s="171"/>
      <c r="BJ69" s="171" t="s">
        <v>36</v>
      </c>
      <c r="BK69" s="242">
        <f>BK71+BK80+BK86+BK92+BK99+BK107+BK112+BK116</f>
        <v>51034869.24</v>
      </c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>
        <f>BX71+BX80+BX86+BX92+BX99+BX112+BX116</f>
        <v>47360310.93</v>
      </c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42">
        <f>CK71+CK80+CK86+CK92+CK99+CK112+CK116</f>
        <v>47424485.79</v>
      </c>
      <c r="CL69" s="242"/>
      <c r="CM69" s="242"/>
      <c r="CN69" s="242"/>
      <c r="CO69" s="242"/>
      <c r="CP69" s="242"/>
      <c r="CQ69" s="242"/>
      <c r="CR69" s="242"/>
      <c r="CS69" s="242"/>
      <c r="CT69" s="242"/>
      <c r="CU69" s="242"/>
      <c r="CV69" s="242"/>
      <c r="CW69" s="242"/>
      <c r="CX69" s="245" t="s">
        <v>36</v>
      </c>
      <c r="CY69" s="245"/>
      <c r="CZ69" s="245"/>
      <c r="DA69" s="245"/>
      <c r="DB69" s="245"/>
      <c r="DC69" s="245"/>
      <c r="DD69" s="245"/>
      <c r="DE69" s="245"/>
      <c r="DF69" s="245"/>
      <c r="DG69" s="245"/>
      <c r="DH69" s="245"/>
      <c r="DI69" s="245"/>
      <c r="DJ69" s="246"/>
    </row>
    <row r="70" spans="1:114" ht="15" customHeight="1">
      <c r="A70" s="230" t="s">
        <v>41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31"/>
      <c r="AP70" s="231"/>
      <c r="AQ70" s="231"/>
      <c r="AR70" s="231"/>
      <c r="AS70" s="231"/>
      <c r="AT70" s="231"/>
      <c r="AU70" s="231"/>
      <c r="AV70" s="231"/>
      <c r="AW70" s="231"/>
      <c r="AX70" s="231"/>
      <c r="AY70" s="231"/>
      <c r="AZ70" s="231"/>
      <c r="BA70" s="231"/>
      <c r="BB70" s="231"/>
      <c r="BC70" s="231"/>
      <c r="BD70" s="231"/>
      <c r="BE70" s="232"/>
      <c r="BF70" s="142"/>
      <c r="BG70" s="158"/>
      <c r="BH70" s="148"/>
      <c r="BI70" s="143"/>
      <c r="BJ70" s="148"/>
      <c r="BK70" s="227"/>
      <c r="BL70" s="227"/>
      <c r="BM70" s="227"/>
      <c r="BN70" s="227"/>
      <c r="BO70" s="227"/>
      <c r="BP70" s="227"/>
      <c r="BQ70" s="227"/>
      <c r="BR70" s="227"/>
      <c r="BS70" s="227"/>
      <c r="BT70" s="227"/>
      <c r="BU70" s="227"/>
      <c r="BV70" s="227"/>
      <c r="BW70" s="227"/>
      <c r="BX70" s="227"/>
      <c r="BY70" s="227"/>
      <c r="BZ70" s="227"/>
      <c r="CA70" s="227"/>
      <c r="CB70" s="227"/>
      <c r="CC70" s="227"/>
      <c r="CD70" s="227"/>
      <c r="CE70" s="227"/>
      <c r="CF70" s="227"/>
      <c r="CG70" s="227"/>
      <c r="CH70" s="227"/>
      <c r="CI70" s="227"/>
      <c r="CJ70" s="227"/>
      <c r="CK70" s="227"/>
      <c r="CL70" s="227"/>
      <c r="CM70" s="227"/>
      <c r="CN70" s="227"/>
      <c r="CO70" s="227"/>
      <c r="CP70" s="227"/>
      <c r="CQ70" s="227"/>
      <c r="CR70" s="227"/>
      <c r="CS70" s="227"/>
      <c r="CT70" s="227"/>
      <c r="CU70" s="227"/>
      <c r="CV70" s="227"/>
      <c r="CW70" s="227"/>
      <c r="CX70" s="228" t="s">
        <v>36</v>
      </c>
      <c r="CY70" s="228"/>
      <c r="CZ70" s="228"/>
      <c r="DA70" s="228"/>
      <c r="DB70" s="228"/>
      <c r="DC70" s="228"/>
      <c r="DD70" s="228"/>
      <c r="DE70" s="228"/>
      <c r="DF70" s="228"/>
      <c r="DG70" s="228"/>
      <c r="DH70" s="228"/>
      <c r="DI70" s="228"/>
      <c r="DJ70" s="229"/>
    </row>
    <row r="71" spans="1:114" s="172" customFormat="1" ht="33.75" customHeight="1">
      <c r="A71" s="247" t="s">
        <v>214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  <c r="AA71" s="248"/>
      <c r="AB71" s="248"/>
      <c r="AC71" s="248"/>
      <c r="AD71" s="248"/>
      <c r="AE71" s="248"/>
      <c r="AF71" s="248"/>
      <c r="AG71" s="248"/>
      <c r="AH71" s="248"/>
      <c r="AI71" s="248"/>
      <c r="AJ71" s="248"/>
      <c r="AK71" s="248"/>
      <c r="AL71" s="248"/>
      <c r="AM71" s="248"/>
      <c r="AN71" s="248"/>
      <c r="AO71" s="248"/>
      <c r="AP71" s="248"/>
      <c r="AQ71" s="248"/>
      <c r="AR71" s="248"/>
      <c r="AS71" s="248"/>
      <c r="AT71" s="248"/>
      <c r="AU71" s="248"/>
      <c r="AV71" s="248"/>
      <c r="AW71" s="248"/>
      <c r="AX71" s="248"/>
      <c r="AY71" s="248"/>
      <c r="AZ71" s="248"/>
      <c r="BA71" s="248"/>
      <c r="BB71" s="248"/>
      <c r="BC71" s="248"/>
      <c r="BD71" s="248"/>
      <c r="BE71" s="249"/>
      <c r="BF71" s="169" t="s">
        <v>60</v>
      </c>
      <c r="BG71" s="170" t="s">
        <v>36</v>
      </c>
      <c r="BH71" s="171"/>
      <c r="BI71" s="171"/>
      <c r="BJ71" s="171" t="s">
        <v>36</v>
      </c>
      <c r="BK71" s="242">
        <f>BK72+BK73+BK74+BK75+BK76+BK77+BK78+BK79</f>
        <v>42897100</v>
      </c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>
        <f>BX72+BX73+BX74+BX75+BX76+BX77+BX78+BX79</f>
        <v>40922630</v>
      </c>
      <c r="BY71" s="242"/>
      <c r="BZ71" s="242"/>
      <c r="CA71" s="242"/>
      <c r="CB71" s="242"/>
      <c r="CC71" s="242"/>
      <c r="CD71" s="242"/>
      <c r="CE71" s="242"/>
      <c r="CF71" s="242"/>
      <c r="CG71" s="242"/>
      <c r="CH71" s="242"/>
      <c r="CI71" s="242"/>
      <c r="CJ71" s="242"/>
      <c r="CK71" s="242">
        <f>CK72+CK73+CK74+CK75+CK76+CK77+CK78+CK79</f>
        <v>40922630</v>
      </c>
      <c r="CL71" s="242"/>
      <c r="CM71" s="242"/>
      <c r="CN71" s="242"/>
      <c r="CO71" s="242"/>
      <c r="CP71" s="242"/>
      <c r="CQ71" s="242"/>
      <c r="CR71" s="242"/>
      <c r="CS71" s="242"/>
      <c r="CT71" s="242"/>
      <c r="CU71" s="242"/>
      <c r="CV71" s="242"/>
      <c r="CW71" s="242"/>
      <c r="CX71" s="243" t="s">
        <v>36</v>
      </c>
      <c r="CY71" s="243"/>
      <c r="CZ71" s="243"/>
      <c r="DA71" s="243"/>
      <c r="DB71" s="243"/>
      <c r="DC71" s="243"/>
      <c r="DD71" s="243"/>
      <c r="DE71" s="243"/>
      <c r="DF71" s="243"/>
      <c r="DG71" s="243"/>
      <c r="DH71" s="243"/>
      <c r="DI71" s="243"/>
      <c r="DJ71" s="244"/>
    </row>
    <row r="72" spans="1:114" ht="21.75" customHeight="1">
      <c r="A72" s="230" t="s">
        <v>161</v>
      </c>
      <c r="B72" s="231"/>
      <c r="C72" s="231"/>
      <c r="D72" s="231"/>
      <c r="E72" s="231"/>
      <c r="F72" s="231"/>
      <c r="G72" s="231"/>
      <c r="H72" s="231"/>
      <c r="I72" s="231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231"/>
      <c r="AI72" s="231"/>
      <c r="AJ72" s="231"/>
      <c r="AK72" s="231"/>
      <c r="AL72" s="231"/>
      <c r="AM72" s="231"/>
      <c r="AN72" s="231"/>
      <c r="AO72" s="231"/>
      <c r="AP72" s="231"/>
      <c r="AQ72" s="231"/>
      <c r="AR72" s="231"/>
      <c r="AS72" s="231"/>
      <c r="AT72" s="231"/>
      <c r="AU72" s="231"/>
      <c r="AV72" s="231"/>
      <c r="AW72" s="231"/>
      <c r="AX72" s="231"/>
      <c r="AY72" s="231"/>
      <c r="AZ72" s="231"/>
      <c r="BA72" s="231"/>
      <c r="BB72" s="231"/>
      <c r="BC72" s="231"/>
      <c r="BD72" s="231"/>
      <c r="BE72" s="232"/>
      <c r="BF72" s="142" t="s">
        <v>61</v>
      </c>
      <c r="BG72" s="158" t="s">
        <v>62</v>
      </c>
      <c r="BH72" s="162" t="s">
        <v>593</v>
      </c>
      <c r="BI72" s="143" t="s">
        <v>594</v>
      </c>
      <c r="BJ72" s="148" t="s">
        <v>162</v>
      </c>
      <c r="BK72" s="227">
        <v>31320138</v>
      </c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>
        <v>30820138</v>
      </c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>
        <v>30820138</v>
      </c>
      <c r="CL72" s="227"/>
      <c r="CM72" s="227"/>
      <c r="CN72" s="227"/>
      <c r="CO72" s="227"/>
      <c r="CP72" s="227"/>
      <c r="CQ72" s="227"/>
      <c r="CR72" s="227"/>
      <c r="CS72" s="227"/>
      <c r="CT72" s="227"/>
      <c r="CU72" s="227"/>
      <c r="CV72" s="227"/>
      <c r="CW72" s="227"/>
      <c r="CX72" s="228" t="s">
        <v>36</v>
      </c>
      <c r="CY72" s="228"/>
      <c r="CZ72" s="228"/>
      <c r="DA72" s="228"/>
      <c r="DB72" s="228"/>
      <c r="DC72" s="228"/>
      <c r="DD72" s="228"/>
      <c r="DE72" s="228"/>
      <c r="DF72" s="228"/>
      <c r="DG72" s="228"/>
      <c r="DH72" s="228"/>
      <c r="DI72" s="228"/>
      <c r="DJ72" s="229"/>
    </row>
    <row r="73" spans="1:114" ht="21.75" customHeight="1">
      <c r="A73" s="230" t="s">
        <v>161</v>
      </c>
      <c r="B73" s="231"/>
      <c r="C73" s="231"/>
      <c r="D73" s="231"/>
      <c r="E73" s="231"/>
      <c r="F73" s="231"/>
      <c r="G73" s="231"/>
      <c r="H73" s="231"/>
      <c r="I73" s="231"/>
      <c r="J73" s="231"/>
      <c r="K73" s="231"/>
      <c r="L73" s="231"/>
      <c r="M73" s="231"/>
      <c r="N73" s="231"/>
      <c r="O73" s="231"/>
      <c r="P73" s="231"/>
      <c r="Q73" s="231"/>
      <c r="R73" s="231"/>
      <c r="S73" s="231"/>
      <c r="T73" s="231"/>
      <c r="U73" s="231"/>
      <c r="V73" s="231"/>
      <c r="W73" s="231"/>
      <c r="X73" s="231"/>
      <c r="Y73" s="231"/>
      <c r="Z73" s="231"/>
      <c r="AA73" s="231"/>
      <c r="AB73" s="231"/>
      <c r="AC73" s="231"/>
      <c r="AD73" s="231"/>
      <c r="AE73" s="231"/>
      <c r="AF73" s="231"/>
      <c r="AG73" s="231"/>
      <c r="AH73" s="231"/>
      <c r="AI73" s="231"/>
      <c r="AJ73" s="231"/>
      <c r="AK73" s="231"/>
      <c r="AL73" s="231"/>
      <c r="AM73" s="231"/>
      <c r="AN73" s="231"/>
      <c r="AO73" s="231"/>
      <c r="AP73" s="231"/>
      <c r="AQ73" s="231"/>
      <c r="AR73" s="231"/>
      <c r="AS73" s="231"/>
      <c r="AT73" s="231"/>
      <c r="AU73" s="231"/>
      <c r="AV73" s="231"/>
      <c r="AW73" s="231"/>
      <c r="AX73" s="231"/>
      <c r="AY73" s="231"/>
      <c r="AZ73" s="231"/>
      <c r="BA73" s="231"/>
      <c r="BB73" s="231"/>
      <c r="BC73" s="231"/>
      <c r="BD73" s="231"/>
      <c r="BE73" s="232"/>
      <c r="BF73" s="142" t="s">
        <v>171</v>
      </c>
      <c r="BG73" s="158" t="s">
        <v>62</v>
      </c>
      <c r="BH73" s="162" t="s">
        <v>593</v>
      </c>
      <c r="BI73" s="143" t="s">
        <v>594</v>
      </c>
      <c r="BJ73" s="162" t="s">
        <v>595</v>
      </c>
      <c r="BK73" s="227">
        <v>140000</v>
      </c>
      <c r="BL73" s="227"/>
      <c r="BM73" s="227"/>
      <c r="BN73" s="227"/>
      <c r="BO73" s="227"/>
      <c r="BP73" s="227"/>
      <c r="BQ73" s="227"/>
      <c r="BR73" s="227"/>
      <c r="BS73" s="227"/>
      <c r="BT73" s="227"/>
      <c r="BU73" s="227"/>
      <c r="BV73" s="227"/>
      <c r="BW73" s="227"/>
      <c r="BX73" s="227">
        <v>140000</v>
      </c>
      <c r="BY73" s="227"/>
      <c r="BZ73" s="227"/>
      <c r="CA73" s="227"/>
      <c r="CB73" s="227"/>
      <c r="CC73" s="227"/>
      <c r="CD73" s="227"/>
      <c r="CE73" s="227"/>
      <c r="CF73" s="227"/>
      <c r="CG73" s="227"/>
      <c r="CH73" s="227"/>
      <c r="CI73" s="227"/>
      <c r="CJ73" s="227"/>
      <c r="CK73" s="227">
        <v>140000</v>
      </c>
      <c r="CL73" s="227"/>
      <c r="CM73" s="227"/>
      <c r="CN73" s="227"/>
      <c r="CO73" s="227"/>
      <c r="CP73" s="227"/>
      <c r="CQ73" s="227"/>
      <c r="CR73" s="227"/>
      <c r="CS73" s="227"/>
      <c r="CT73" s="227"/>
      <c r="CU73" s="227"/>
      <c r="CV73" s="227"/>
      <c r="CW73" s="227"/>
      <c r="CX73" s="228" t="s">
        <v>36</v>
      </c>
      <c r="CY73" s="228"/>
      <c r="CZ73" s="228"/>
      <c r="DA73" s="228"/>
      <c r="DB73" s="228"/>
      <c r="DC73" s="228"/>
      <c r="DD73" s="228"/>
      <c r="DE73" s="228"/>
      <c r="DF73" s="228"/>
      <c r="DG73" s="228"/>
      <c r="DH73" s="228"/>
      <c r="DI73" s="228"/>
      <c r="DJ73" s="229"/>
    </row>
    <row r="74" spans="1:114" ht="21.75" customHeight="1">
      <c r="A74" s="230" t="s">
        <v>161</v>
      </c>
      <c r="B74" s="231"/>
      <c r="C74" s="231"/>
      <c r="D74" s="231"/>
      <c r="E74" s="231"/>
      <c r="F74" s="231"/>
      <c r="G74" s="231"/>
      <c r="H74" s="231"/>
      <c r="I74" s="231"/>
      <c r="J74" s="231"/>
      <c r="K74" s="231"/>
      <c r="L74" s="231"/>
      <c r="M74" s="231"/>
      <c r="N74" s="231"/>
      <c r="O74" s="231"/>
      <c r="P74" s="231"/>
      <c r="Q74" s="231"/>
      <c r="R74" s="231"/>
      <c r="S74" s="231"/>
      <c r="T74" s="231"/>
      <c r="U74" s="231"/>
      <c r="V74" s="231"/>
      <c r="W74" s="231"/>
      <c r="X74" s="231"/>
      <c r="Y74" s="231"/>
      <c r="Z74" s="231"/>
      <c r="AA74" s="231"/>
      <c r="AB74" s="231"/>
      <c r="AC74" s="231"/>
      <c r="AD74" s="231"/>
      <c r="AE74" s="231"/>
      <c r="AF74" s="231"/>
      <c r="AG74" s="231"/>
      <c r="AH74" s="231"/>
      <c r="AI74" s="231"/>
      <c r="AJ74" s="231"/>
      <c r="AK74" s="231"/>
      <c r="AL74" s="231"/>
      <c r="AM74" s="231"/>
      <c r="AN74" s="231"/>
      <c r="AO74" s="231"/>
      <c r="AP74" s="231"/>
      <c r="AQ74" s="231"/>
      <c r="AR74" s="231"/>
      <c r="AS74" s="231"/>
      <c r="AT74" s="231"/>
      <c r="AU74" s="231"/>
      <c r="AV74" s="231"/>
      <c r="AW74" s="231"/>
      <c r="AX74" s="231"/>
      <c r="AY74" s="231"/>
      <c r="AZ74" s="231"/>
      <c r="BA74" s="231"/>
      <c r="BB74" s="231"/>
      <c r="BC74" s="231"/>
      <c r="BD74" s="231"/>
      <c r="BE74" s="232"/>
      <c r="BF74" s="142" t="s">
        <v>172</v>
      </c>
      <c r="BG74" s="158" t="s">
        <v>63</v>
      </c>
      <c r="BH74" s="162" t="s">
        <v>593</v>
      </c>
      <c r="BI74" s="143" t="s">
        <v>594</v>
      </c>
      <c r="BJ74" s="162" t="s">
        <v>164</v>
      </c>
      <c r="BK74" s="227">
        <v>9500962</v>
      </c>
      <c r="BL74" s="227"/>
      <c r="BM74" s="227"/>
      <c r="BN74" s="227"/>
      <c r="BO74" s="227"/>
      <c r="BP74" s="227"/>
      <c r="BQ74" s="227"/>
      <c r="BR74" s="227"/>
      <c r="BS74" s="227"/>
      <c r="BT74" s="227"/>
      <c r="BU74" s="227"/>
      <c r="BV74" s="227"/>
      <c r="BW74" s="227"/>
      <c r="BX74" s="227">
        <v>8500962</v>
      </c>
      <c r="BY74" s="227"/>
      <c r="BZ74" s="227"/>
      <c r="CA74" s="227"/>
      <c r="CB74" s="227"/>
      <c r="CC74" s="227"/>
      <c r="CD74" s="227"/>
      <c r="CE74" s="227"/>
      <c r="CF74" s="227"/>
      <c r="CG74" s="227"/>
      <c r="CH74" s="227"/>
      <c r="CI74" s="227"/>
      <c r="CJ74" s="227"/>
      <c r="CK74" s="227">
        <v>8500962</v>
      </c>
      <c r="CL74" s="227"/>
      <c r="CM74" s="227"/>
      <c r="CN74" s="227"/>
      <c r="CO74" s="227"/>
      <c r="CP74" s="227"/>
      <c r="CQ74" s="227"/>
      <c r="CR74" s="227"/>
      <c r="CS74" s="227"/>
      <c r="CT74" s="227"/>
      <c r="CU74" s="227"/>
      <c r="CV74" s="227"/>
      <c r="CW74" s="227"/>
      <c r="CX74" s="228" t="s">
        <v>36</v>
      </c>
      <c r="CY74" s="228"/>
      <c r="CZ74" s="228"/>
      <c r="DA74" s="228"/>
      <c r="DB74" s="228"/>
      <c r="DC74" s="228"/>
      <c r="DD74" s="228"/>
      <c r="DE74" s="228"/>
      <c r="DF74" s="228"/>
      <c r="DG74" s="228"/>
      <c r="DH74" s="228"/>
      <c r="DI74" s="228"/>
      <c r="DJ74" s="229"/>
    </row>
    <row r="75" spans="1:114" ht="21.75" customHeight="1">
      <c r="A75" s="230" t="s">
        <v>161</v>
      </c>
      <c r="B75" s="231"/>
      <c r="C75" s="231"/>
      <c r="D75" s="231"/>
      <c r="E75" s="231"/>
      <c r="F75" s="231"/>
      <c r="G75" s="231"/>
      <c r="H75" s="231"/>
      <c r="I75" s="231"/>
      <c r="J75" s="231"/>
      <c r="K75" s="231"/>
      <c r="L75" s="231"/>
      <c r="M75" s="231"/>
      <c r="N75" s="231"/>
      <c r="O75" s="231"/>
      <c r="P75" s="231"/>
      <c r="Q75" s="231"/>
      <c r="R75" s="231"/>
      <c r="S75" s="231"/>
      <c r="T75" s="231"/>
      <c r="U75" s="231"/>
      <c r="V75" s="231"/>
      <c r="W75" s="231"/>
      <c r="X75" s="231"/>
      <c r="Y75" s="231"/>
      <c r="Z75" s="231"/>
      <c r="AA75" s="231"/>
      <c r="AB75" s="231"/>
      <c r="AC75" s="231"/>
      <c r="AD75" s="231"/>
      <c r="AE75" s="231"/>
      <c r="AF75" s="231"/>
      <c r="AG75" s="231"/>
      <c r="AH75" s="231"/>
      <c r="AI75" s="231"/>
      <c r="AJ75" s="231"/>
      <c r="AK75" s="231"/>
      <c r="AL75" s="231"/>
      <c r="AM75" s="231"/>
      <c r="AN75" s="231"/>
      <c r="AO75" s="231"/>
      <c r="AP75" s="231"/>
      <c r="AQ75" s="231"/>
      <c r="AR75" s="231"/>
      <c r="AS75" s="231"/>
      <c r="AT75" s="231"/>
      <c r="AU75" s="231"/>
      <c r="AV75" s="231"/>
      <c r="AW75" s="231"/>
      <c r="AX75" s="231"/>
      <c r="AY75" s="231"/>
      <c r="AZ75" s="231"/>
      <c r="BA75" s="231"/>
      <c r="BB75" s="231"/>
      <c r="BC75" s="231"/>
      <c r="BD75" s="231"/>
      <c r="BE75" s="232"/>
      <c r="BF75" s="142" t="s">
        <v>173</v>
      </c>
      <c r="BG75" s="158" t="s">
        <v>76</v>
      </c>
      <c r="BH75" s="162" t="s">
        <v>593</v>
      </c>
      <c r="BI75" s="143" t="s">
        <v>594</v>
      </c>
      <c r="BJ75" s="162" t="s">
        <v>165</v>
      </c>
      <c r="BK75" s="227">
        <v>32676</v>
      </c>
      <c r="BL75" s="227"/>
      <c r="BM75" s="227"/>
      <c r="BN75" s="227"/>
      <c r="BO75" s="227"/>
      <c r="BP75" s="227"/>
      <c r="BQ75" s="227"/>
      <c r="BR75" s="227"/>
      <c r="BS75" s="227"/>
      <c r="BT75" s="227"/>
      <c r="BU75" s="227"/>
      <c r="BV75" s="227"/>
      <c r="BW75" s="227"/>
      <c r="BX75" s="227">
        <v>32676</v>
      </c>
      <c r="BY75" s="227"/>
      <c r="BZ75" s="227"/>
      <c r="CA75" s="227"/>
      <c r="CB75" s="227"/>
      <c r="CC75" s="227"/>
      <c r="CD75" s="227"/>
      <c r="CE75" s="227"/>
      <c r="CF75" s="227"/>
      <c r="CG75" s="227"/>
      <c r="CH75" s="227"/>
      <c r="CI75" s="227"/>
      <c r="CJ75" s="227"/>
      <c r="CK75" s="227">
        <v>32676</v>
      </c>
      <c r="CL75" s="227"/>
      <c r="CM75" s="227"/>
      <c r="CN75" s="227"/>
      <c r="CO75" s="227"/>
      <c r="CP75" s="227"/>
      <c r="CQ75" s="227"/>
      <c r="CR75" s="227"/>
      <c r="CS75" s="227"/>
      <c r="CT75" s="227"/>
      <c r="CU75" s="227"/>
      <c r="CV75" s="227"/>
      <c r="CW75" s="227"/>
      <c r="CX75" s="228" t="s">
        <v>36</v>
      </c>
      <c r="CY75" s="228"/>
      <c r="CZ75" s="228"/>
      <c r="DA75" s="228"/>
      <c r="DB75" s="228"/>
      <c r="DC75" s="228"/>
      <c r="DD75" s="228"/>
      <c r="DE75" s="228"/>
      <c r="DF75" s="228"/>
      <c r="DG75" s="228"/>
      <c r="DH75" s="228"/>
      <c r="DI75" s="228"/>
      <c r="DJ75" s="229"/>
    </row>
    <row r="76" spans="1:114" ht="21.75" customHeight="1">
      <c r="A76" s="230" t="s">
        <v>161</v>
      </c>
      <c r="B76" s="231"/>
      <c r="C76" s="231"/>
      <c r="D76" s="231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1"/>
      <c r="AF76" s="231"/>
      <c r="AG76" s="231"/>
      <c r="AH76" s="231"/>
      <c r="AI76" s="231"/>
      <c r="AJ76" s="231"/>
      <c r="AK76" s="231"/>
      <c r="AL76" s="231"/>
      <c r="AM76" s="231"/>
      <c r="AN76" s="231"/>
      <c r="AO76" s="231"/>
      <c r="AP76" s="231"/>
      <c r="AQ76" s="231"/>
      <c r="AR76" s="231"/>
      <c r="AS76" s="231"/>
      <c r="AT76" s="231"/>
      <c r="AU76" s="231"/>
      <c r="AV76" s="231"/>
      <c r="AW76" s="231"/>
      <c r="AX76" s="231"/>
      <c r="AY76" s="231"/>
      <c r="AZ76" s="231"/>
      <c r="BA76" s="231"/>
      <c r="BB76" s="231"/>
      <c r="BC76" s="231"/>
      <c r="BD76" s="231"/>
      <c r="BE76" s="232"/>
      <c r="BF76" s="142" t="s">
        <v>174</v>
      </c>
      <c r="BG76" s="158" t="s">
        <v>76</v>
      </c>
      <c r="BH76" s="162" t="s">
        <v>593</v>
      </c>
      <c r="BI76" s="143" t="s">
        <v>594</v>
      </c>
      <c r="BJ76" s="162" t="s">
        <v>163</v>
      </c>
      <c r="BK76" s="227">
        <v>50000</v>
      </c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>
        <v>50000</v>
      </c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>
        <v>50000</v>
      </c>
      <c r="CL76" s="227"/>
      <c r="CM76" s="227"/>
      <c r="CN76" s="227"/>
      <c r="CO76" s="227"/>
      <c r="CP76" s="227"/>
      <c r="CQ76" s="227"/>
      <c r="CR76" s="227"/>
      <c r="CS76" s="227"/>
      <c r="CT76" s="227"/>
      <c r="CU76" s="227"/>
      <c r="CV76" s="227"/>
      <c r="CW76" s="227"/>
      <c r="CX76" s="228" t="s">
        <v>36</v>
      </c>
      <c r="CY76" s="228"/>
      <c r="CZ76" s="228"/>
      <c r="DA76" s="228"/>
      <c r="DB76" s="228"/>
      <c r="DC76" s="228"/>
      <c r="DD76" s="228"/>
      <c r="DE76" s="228"/>
      <c r="DF76" s="228"/>
      <c r="DG76" s="228"/>
      <c r="DH76" s="228"/>
      <c r="DI76" s="228"/>
      <c r="DJ76" s="229"/>
    </row>
    <row r="77" spans="1:114" ht="21.75" customHeight="1">
      <c r="A77" s="230" t="s">
        <v>161</v>
      </c>
      <c r="B77" s="231"/>
      <c r="C77" s="231"/>
      <c r="D77" s="231"/>
      <c r="E77" s="231"/>
      <c r="F77" s="231"/>
      <c r="G77" s="231"/>
      <c r="H77" s="231"/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231"/>
      <c r="T77" s="231"/>
      <c r="U77" s="231"/>
      <c r="V77" s="231"/>
      <c r="W77" s="231"/>
      <c r="X77" s="231"/>
      <c r="Y77" s="231"/>
      <c r="Z77" s="231"/>
      <c r="AA77" s="231"/>
      <c r="AB77" s="231"/>
      <c r="AC77" s="231"/>
      <c r="AD77" s="231"/>
      <c r="AE77" s="231"/>
      <c r="AF77" s="231"/>
      <c r="AG77" s="231"/>
      <c r="AH77" s="231"/>
      <c r="AI77" s="231"/>
      <c r="AJ77" s="231"/>
      <c r="AK77" s="231"/>
      <c r="AL77" s="231"/>
      <c r="AM77" s="231"/>
      <c r="AN77" s="231"/>
      <c r="AO77" s="231"/>
      <c r="AP77" s="231"/>
      <c r="AQ77" s="231"/>
      <c r="AR77" s="231"/>
      <c r="AS77" s="231"/>
      <c r="AT77" s="231"/>
      <c r="AU77" s="231"/>
      <c r="AV77" s="231"/>
      <c r="AW77" s="231"/>
      <c r="AX77" s="231"/>
      <c r="AY77" s="231"/>
      <c r="AZ77" s="231"/>
      <c r="BA77" s="231"/>
      <c r="BB77" s="231"/>
      <c r="BC77" s="231"/>
      <c r="BD77" s="231"/>
      <c r="BE77" s="232"/>
      <c r="BF77" s="142" t="s">
        <v>174</v>
      </c>
      <c r="BG77" s="158" t="s">
        <v>76</v>
      </c>
      <c r="BH77" s="162" t="s">
        <v>593</v>
      </c>
      <c r="BI77" s="143" t="s">
        <v>594</v>
      </c>
      <c r="BJ77" s="162" t="s">
        <v>167</v>
      </c>
      <c r="BK77" s="227">
        <v>1698324</v>
      </c>
      <c r="BL77" s="227"/>
      <c r="BM77" s="227"/>
      <c r="BN77" s="227"/>
      <c r="BO77" s="227"/>
      <c r="BP77" s="227"/>
      <c r="BQ77" s="227"/>
      <c r="BR77" s="227"/>
      <c r="BS77" s="227"/>
      <c r="BT77" s="227"/>
      <c r="BU77" s="227"/>
      <c r="BV77" s="227"/>
      <c r="BW77" s="227"/>
      <c r="BX77" s="227">
        <v>1223854</v>
      </c>
      <c r="BY77" s="227"/>
      <c r="BZ77" s="227"/>
      <c r="CA77" s="227"/>
      <c r="CB77" s="227"/>
      <c r="CC77" s="227"/>
      <c r="CD77" s="227"/>
      <c r="CE77" s="227"/>
      <c r="CF77" s="227"/>
      <c r="CG77" s="227"/>
      <c r="CH77" s="227"/>
      <c r="CI77" s="227"/>
      <c r="CJ77" s="227"/>
      <c r="CK77" s="227">
        <v>1223854</v>
      </c>
      <c r="CL77" s="227"/>
      <c r="CM77" s="227"/>
      <c r="CN77" s="227"/>
      <c r="CO77" s="227"/>
      <c r="CP77" s="227"/>
      <c r="CQ77" s="227"/>
      <c r="CR77" s="227"/>
      <c r="CS77" s="227"/>
      <c r="CT77" s="227"/>
      <c r="CU77" s="227"/>
      <c r="CV77" s="227"/>
      <c r="CW77" s="227"/>
      <c r="CX77" s="228" t="s">
        <v>36</v>
      </c>
      <c r="CY77" s="228"/>
      <c r="CZ77" s="228"/>
      <c r="DA77" s="228"/>
      <c r="DB77" s="228"/>
      <c r="DC77" s="228"/>
      <c r="DD77" s="228"/>
      <c r="DE77" s="228"/>
      <c r="DF77" s="228"/>
      <c r="DG77" s="228"/>
      <c r="DH77" s="228"/>
      <c r="DI77" s="228"/>
      <c r="DJ77" s="229"/>
    </row>
    <row r="78" spans="1:114" ht="21.75" customHeight="1">
      <c r="A78" s="230" t="s">
        <v>161</v>
      </c>
      <c r="B78" s="231"/>
      <c r="C78" s="231"/>
      <c r="D78" s="231"/>
      <c r="E78" s="231"/>
      <c r="F78" s="231"/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1"/>
      <c r="AU78" s="231"/>
      <c r="AV78" s="231"/>
      <c r="AW78" s="231"/>
      <c r="AX78" s="231"/>
      <c r="AY78" s="231"/>
      <c r="AZ78" s="231"/>
      <c r="BA78" s="231"/>
      <c r="BB78" s="231"/>
      <c r="BC78" s="231"/>
      <c r="BD78" s="231"/>
      <c r="BE78" s="232"/>
      <c r="BF78" s="142" t="s">
        <v>174</v>
      </c>
      <c r="BG78" s="158" t="s">
        <v>76</v>
      </c>
      <c r="BH78" s="162" t="s">
        <v>593</v>
      </c>
      <c r="BI78" s="143" t="s">
        <v>594</v>
      </c>
      <c r="BJ78" s="162" t="s">
        <v>168</v>
      </c>
      <c r="BK78" s="227">
        <v>130000</v>
      </c>
      <c r="BL78" s="227"/>
      <c r="BM78" s="227"/>
      <c r="BN78" s="227"/>
      <c r="BO78" s="227"/>
      <c r="BP78" s="227"/>
      <c r="BQ78" s="227"/>
      <c r="BR78" s="227"/>
      <c r="BS78" s="227"/>
      <c r="BT78" s="227"/>
      <c r="BU78" s="227"/>
      <c r="BV78" s="227"/>
      <c r="BW78" s="227"/>
      <c r="BX78" s="227">
        <v>130000</v>
      </c>
      <c r="BY78" s="227"/>
      <c r="BZ78" s="227"/>
      <c r="CA78" s="227"/>
      <c r="CB78" s="227"/>
      <c r="CC78" s="227"/>
      <c r="CD78" s="227"/>
      <c r="CE78" s="227"/>
      <c r="CF78" s="227"/>
      <c r="CG78" s="227"/>
      <c r="CH78" s="227"/>
      <c r="CI78" s="227"/>
      <c r="CJ78" s="227"/>
      <c r="CK78" s="227">
        <v>130000</v>
      </c>
      <c r="CL78" s="227"/>
      <c r="CM78" s="227"/>
      <c r="CN78" s="227"/>
      <c r="CO78" s="227"/>
      <c r="CP78" s="227"/>
      <c r="CQ78" s="227"/>
      <c r="CR78" s="227"/>
      <c r="CS78" s="227"/>
      <c r="CT78" s="227"/>
      <c r="CU78" s="227"/>
      <c r="CV78" s="227"/>
      <c r="CW78" s="227"/>
      <c r="CX78" s="228" t="s">
        <v>36</v>
      </c>
      <c r="CY78" s="228"/>
      <c r="CZ78" s="228"/>
      <c r="DA78" s="228"/>
      <c r="DB78" s="228"/>
      <c r="DC78" s="228"/>
      <c r="DD78" s="228"/>
      <c r="DE78" s="228"/>
      <c r="DF78" s="228"/>
      <c r="DG78" s="228"/>
      <c r="DH78" s="228"/>
      <c r="DI78" s="228"/>
      <c r="DJ78" s="229"/>
    </row>
    <row r="79" spans="1:114" ht="21.75" customHeight="1">
      <c r="A79" s="230" t="s">
        <v>161</v>
      </c>
      <c r="B79" s="231"/>
      <c r="C79" s="231"/>
      <c r="D79" s="231"/>
      <c r="E79" s="231"/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1"/>
      <c r="U79" s="231"/>
      <c r="V79" s="231"/>
      <c r="W79" s="231"/>
      <c r="X79" s="231"/>
      <c r="Y79" s="231"/>
      <c r="Z79" s="231"/>
      <c r="AA79" s="231"/>
      <c r="AB79" s="231"/>
      <c r="AC79" s="231"/>
      <c r="AD79" s="231"/>
      <c r="AE79" s="231"/>
      <c r="AF79" s="231"/>
      <c r="AG79" s="231"/>
      <c r="AH79" s="231"/>
      <c r="AI79" s="231"/>
      <c r="AJ79" s="231"/>
      <c r="AK79" s="231"/>
      <c r="AL79" s="231"/>
      <c r="AM79" s="231"/>
      <c r="AN79" s="231"/>
      <c r="AO79" s="231"/>
      <c r="AP79" s="231"/>
      <c r="AQ79" s="231"/>
      <c r="AR79" s="231"/>
      <c r="AS79" s="231"/>
      <c r="AT79" s="231"/>
      <c r="AU79" s="231"/>
      <c r="AV79" s="231"/>
      <c r="AW79" s="231"/>
      <c r="AX79" s="231"/>
      <c r="AY79" s="231"/>
      <c r="AZ79" s="231"/>
      <c r="BA79" s="231"/>
      <c r="BB79" s="231"/>
      <c r="BC79" s="231"/>
      <c r="BD79" s="231"/>
      <c r="BE79" s="232"/>
      <c r="BF79" s="142" t="s">
        <v>174</v>
      </c>
      <c r="BG79" s="158" t="s">
        <v>76</v>
      </c>
      <c r="BH79" s="162" t="s">
        <v>593</v>
      </c>
      <c r="BI79" s="143" t="s">
        <v>594</v>
      </c>
      <c r="BJ79" s="162" t="s">
        <v>176</v>
      </c>
      <c r="BK79" s="227">
        <v>25000</v>
      </c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>
        <v>25000</v>
      </c>
      <c r="BY79" s="227"/>
      <c r="BZ79" s="227"/>
      <c r="CA79" s="227"/>
      <c r="CB79" s="227"/>
      <c r="CC79" s="227"/>
      <c r="CD79" s="227"/>
      <c r="CE79" s="227"/>
      <c r="CF79" s="227"/>
      <c r="CG79" s="227"/>
      <c r="CH79" s="227"/>
      <c r="CI79" s="227"/>
      <c r="CJ79" s="227"/>
      <c r="CK79" s="227">
        <v>25000</v>
      </c>
      <c r="CL79" s="227"/>
      <c r="CM79" s="227"/>
      <c r="CN79" s="227"/>
      <c r="CO79" s="227"/>
      <c r="CP79" s="227"/>
      <c r="CQ79" s="227"/>
      <c r="CR79" s="227"/>
      <c r="CS79" s="227"/>
      <c r="CT79" s="227"/>
      <c r="CU79" s="227"/>
      <c r="CV79" s="227"/>
      <c r="CW79" s="227"/>
      <c r="CX79" s="228" t="s">
        <v>36</v>
      </c>
      <c r="CY79" s="228"/>
      <c r="CZ79" s="228"/>
      <c r="DA79" s="228"/>
      <c r="DB79" s="228"/>
      <c r="DC79" s="228"/>
      <c r="DD79" s="228"/>
      <c r="DE79" s="228"/>
      <c r="DF79" s="228"/>
      <c r="DG79" s="228"/>
      <c r="DH79" s="228"/>
      <c r="DI79" s="228"/>
      <c r="DJ79" s="229"/>
    </row>
    <row r="80" spans="1:114" s="172" customFormat="1" ht="34.5" customHeight="1">
      <c r="A80" s="247" t="s">
        <v>213</v>
      </c>
      <c r="B80" s="248"/>
      <c r="C80" s="248"/>
      <c r="D80" s="248"/>
      <c r="E80" s="248"/>
      <c r="F80" s="248"/>
      <c r="G80" s="248"/>
      <c r="H80" s="248"/>
      <c r="I80" s="248"/>
      <c r="J80" s="248"/>
      <c r="K80" s="248"/>
      <c r="L80" s="248"/>
      <c r="M80" s="248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8"/>
      <c r="AW80" s="248"/>
      <c r="AX80" s="248"/>
      <c r="AY80" s="248"/>
      <c r="AZ80" s="248"/>
      <c r="BA80" s="248"/>
      <c r="BB80" s="248"/>
      <c r="BC80" s="248"/>
      <c r="BD80" s="248"/>
      <c r="BE80" s="249"/>
      <c r="BF80" s="169" t="s">
        <v>65</v>
      </c>
      <c r="BG80" s="170" t="s">
        <v>36</v>
      </c>
      <c r="BH80" s="171"/>
      <c r="BI80" s="171"/>
      <c r="BJ80" s="171" t="s">
        <v>36</v>
      </c>
      <c r="BK80" s="242">
        <f>SUM(BK81:BW85)</f>
        <v>3408757.5300000003</v>
      </c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>
        <f>SUM(BX81:CJ85)</f>
        <v>3863919.93</v>
      </c>
      <c r="BY80" s="242"/>
      <c r="BZ80" s="242"/>
      <c r="CA80" s="242"/>
      <c r="CB80" s="242"/>
      <c r="CC80" s="242"/>
      <c r="CD80" s="242"/>
      <c r="CE80" s="242"/>
      <c r="CF80" s="242"/>
      <c r="CG80" s="242"/>
      <c r="CH80" s="242"/>
      <c r="CI80" s="242"/>
      <c r="CJ80" s="242"/>
      <c r="CK80" s="242">
        <f>SUM(CK81:CW85)</f>
        <v>3928094.79</v>
      </c>
      <c r="CL80" s="242"/>
      <c r="CM80" s="242"/>
      <c r="CN80" s="242"/>
      <c r="CO80" s="242"/>
      <c r="CP80" s="242"/>
      <c r="CQ80" s="242"/>
      <c r="CR80" s="242"/>
      <c r="CS80" s="242"/>
      <c r="CT80" s="242"/>
      <c r="CU80" s="242"/>
      <c r="CV80" s="242"/>
      <c r="CW80" s="242"/>
      <c r="CX80" s="243" t="s">
        <v>36</v>
      </c>
      <c r="CY80" s="243"/>
      <c r="CZ80" s="243"/>
      <c r="DA80" s="243"/>
      <c r="DB80" s="243"/>
      <c r="DC80" s="243"/>
      <c r="DD80" s="243"/>
      <c r="DE80" s="243"/>
      <c r="DF80" s="243"/>
      <c r="DG80" s="243"/>
      <c r="DH80" s="243"/>
      <c r="DI80" s="243"/>
      <c r="DJ80" s="244"/>
    </row>
    <row r="81" spans="1:114" ht="32.25" customHeight="1">
      <c r="A81" s="230" t="s">
        <v>170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1"/>
      <c r="AR81" s="231"/>
      <c r="AS81" s="231"/>
      <c r="AT81" s="231"/>
      <c r="AU81" s="231"/>
      <c r="AV81" s="231"/>
      <c r="AW81" s="231"/>
      <c r="AX81" s="231"/>
      <c r="AY81" s="231"/>
      <c r="AZ81" s="231"/>
      <c r="BA81" s="231"/>
      <c r="BB81" s="231"/>
      <c r="BC81" s="231"/>
      <c r="BD81" s="231"/>
      <c r="BE81" s="232"/>
      <c r="BF81" s="142" t="s">
        <v>66</v>
      </c>
      <c r="BG81" s="158" t="s">
        <v>76</v>
      </c>
      <c r="BH81" s="162" t="s">
        <v>596</v>
      </c>
      <c r="BI81" s="143" t="s">
        <v>597</v>
      </c>
      <c r="BJ81" s="162" t="s">
        <v>165</v>
      </c>
      <c r="BK81" s="227">
        <v>32211.48</v>
      </c>
      <c r="BL81" s="227"/>
      <c r="BM81" s="227"/>
      <c r="BN81" s="227"/>
      <c r="BO81" s="227"/>
      <c r="BP81" s="227"/>
      <c r="BQ81" s="227"/>
      <c r="BR81" s="227"/>
      <c r="BS81" s="227"/>
      <c r="BT81" s="227"/>
      <c r="BU81" s="227"/>
      <c r="BV81" s="227"/>
      <c r="BW81" s="227"/>
      <c r="BX81" s="227">
        <v>32211.48</v>
      </c>
      <c r="BY81" s="227"/>
      <c r="BZ81" s="227"/>
      <c r="CA81" s="227"/>
      <c r="CB81" s="227"/>
      <c r="CC81" s="227"/>
      <c r="CD81" s="227"/>
      <c r="CE81" s="227"/>
      <c r="CF81" s="227"/>
      <c r="CG81" s="227"/>
      <c r="CH81" s="227"/>
      <c r="CI81" s="227"/>
      <c r="CJ81" s="227"/>
      <c r="CK81" s="227">
        <v>32211.48</v>
      </c>
      <c r="CL81" s="227"/>
      <c r="CM81" s="227"/>
      <c r="CN81" s="227"/>
      <c r="CO81" s="227"/>
      <c r="CP81" s="227"/>
      <c r="CQ81" s="227"/>
      <c r="CR81" s="227"/>
      <c r="CS81" s="227"/>
      <c r="CT81" s="227"/>
      <c r="CU81" s="227"/>
      <c r="CV81" s="227"/>
      <c r="CW81" s="227"/>
      <c r="CX81" s="228" t="s">
        <v>36</v>
      </c>
      <c r="CY81" s="228"/>
      <c r="CZ81" s="228"/>
      <c r="DA81" s="228"/>
      <c r="DB81" s="228"/>
      <c r="DC81" s="228"/>
      <c r="DD81" s="228"/>
      <c r="DE81" s="228"/>
      <c r="DF81" s="228"/>
      <c r="DG81" s="228"/>
      <c r="DH81" s="228"/>
      <c r="DI81" s="228"/>
      <c r="DJ81" s="229"/>
    </row>
    <row r="82" spans="1:114" ht="31.5" customHeight="1">
      <c r="A82" s="230" t="s">
        <v>170</v>
      </c>
      <c r="B82" s="231"/>
      <c r="C82" s="231"/>
      <c r="D82" s="231"/>
      <c r="E82" s="231"/>
      <c r="F82" s="231"/>
      <c r="G82" s="231"/>
      <c r="H82" s="231"/>
      <c r="I82" s="231"/>
      <c r="J82" s="231"/>
      <c r="K82" s="231"/>
      <c r="L82" s="231"/>
      <c r="M82" s="231"/>
      <c r="N82" s="231"/>
      <c r="O82" s="231"/>
      <c r="P82" s="231"/>
      <c r="Q82" s="231"/>
      <c r="R82" s="231"/>
      <c r="S82" s="231"/>
      <c r="T82" s="231"/>
      <c r="U82" s="231"/>
      <c r="V82" s="231"/>
      <c r="W82" s="231"/>
      <c r="X82" s="231"/>
      <c r="Y82" s="231"/>
      <c r="Z82" s="231"/>
      <c r="AA82" s="231"/>
      <c r="AB82" s="231"/>
      <c r="AC82" s="231"/>
      <c r="AD82" s="231"/>
      <c r="AE82" s="231"/>
      <c r="AF82" s="231"/>
      <c r="AG82" s="231"/>
      <c r="AH82" s="231"/>
      <c r="AI82" s="231"/>
      <c r="AJ82" s="231"/>
      <c r="AK82" s="231"/>
      <c r="AL82" s="231"/>
      <c r="AM82" s="231"/>
      <c r="AN82" s="231"/>
      <c r="AO82" s="231"/>
      <c r="AP82" s="231"/>
      <c r="AQ82" s="231"/>
      <c r="AR82" s="231"/>
      <c r="AS82" s="231"/>
      <c r="AT82" s="231"/>
      <c r="AU82" s="231"/>
      <c r="AV82" s="231"/>
      <c r="AW82" s="231"/>
      <c r="AX82" s="231"/>
      <c r="AY82" s="231"/>
      <c r="AZ82" s="231"/>
      <c r="BA82" s="231"/>
      <c r="BB82" s="231"/>
      <c r="BC82" s="231"/>
      <c r="BD82" s="231"/>
      <c r="BE82" s="232"/>
      <c r="BF82" s="142" t="s">
        <v>67</v>
      </c>
      <c r="BG82" s="158" t="s">
        <v>76</v>
      </c>
      <c r="BH82" s="162" t="s">
        <v>596</v>
      </c>
      <c r="BI82" s="143" t="s">
        <v>597</v>
      </c>
      <c r="BJ82" s="162" t="s">
        <v>175</v>
      </c>
      <c r="BK82" s="227">
        <v>2116766.06</v>
      </c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>
        <v>2571928.46</v>
      </c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>
        <v>2636103.32</v>
      </c>
      <c r="CL82" s="227"/>
      <c r="CM82" s="227"/>
      <c r="CN82" s="227"/>
      <c r="CO82" s="227"/>
      <c r="CP82" s="227"/>
      <c r="CQ82" s="227"/>
      <c r="CR82" s="227"/>
      <c r="CS82" s="227"/>
      <c r="CT82" s="227"/>
      <c r="CU82" s="227"/>
      <c r="CV82" s="227"/>
      <c r="CW82" s="227"/>
      <c r="CX82" s="228" t="s">
        <v>36</v>
      </c>
      <c r="CY82" s="228"/>
      <c r="CZ82" s="228"/>
      <c r="DA82" s="228"/>
      <c r="DB82" s="228"/>
      <c r="DC82" s="228"/>
      <c r="DD82" s="228"/>
      <c r="DE82" s="228"/>
      <c r="DF82" s="228"/>
      <c r="DG82" s="228"/>
      <c r="DH82" s="228"/>
      <c r="DI82" s="228"/>
      <c r="DJ82" s="229"/>
    </row>
    <row r="83" spans="1:114" ht="33.75" customHeight="1">
      <c r="A83" s="230" t="s">
        <v>170</v>
      </c>
      <c r="B83" s="231"/>
      <c r="C83" s="231"/>
      <c r="D83" s="231"/>
      <c r="E83" s="231"/>
      <c r="F83" s="231"/>
      <c r="G83" s="231"/>
      <c r="H83" s="231"/>
      <c r="I83" s="231"/>
      <c r="J83" s="231"/>
      <c r="K83" s="231"/>
      <c r="L83" s="231"/>
      <c r="M83" s="231"/>
      <c r="N83" s="231"/>
      <c r="O83" s="231"/>
      <c r="P83" s="231"/>
      <c r="Q83" s="231"/>
      <c r="R83" s="231"/>
      <c r="S83" s="231"/>
      <c r="T83" s="231"/>
      <c r="U83" s="231"/>
      <c r="V83" s="231"/>
      <c r="W83" s="231"/>
      <c r="X83" s="231"/>
      <c r="Y83" s="231"/>
      <c r="Z83" s="231"/>
      <c r="AA83" s="231"/>
      <c r="AB83" s="231"/>
      <c r="AC83" s="231"/>
      <c r="AD83" s="231"/>
      <c r="AE83" s="231"/>
      <c r="AF83" s="231"/>
      <c r="AG83" s="231"/>
      <c r="AH83" s="231"/>
      <c r="AI83" s="231"/>
      <c r="AJ83" s="231"/>
      <c r="AK83" s="231"/>
      <c r="AL83" s="231"/>
      <c r="AM83" s="231"/>
      <c r="AN83" s="231"/>
      <c r="AO83" s="231"/>
      <c r="AP83" s="231"/>
      <c r="AQ83" s="231"/>
      <c r="AR83" s="231"/>
      <c r="AS83" s="231"/>
      <c r="AT83" s="231"/>
      <c r="AU83" s="231"/>
      <c r="AV83" s="231"/>
      <c r="AW83" s="231"/>
      <c r="AX83" s="231"/>
      <c r="AY83" s="231"/>
      <c r="AZ83" s="231"/>
      <c r="BA83" s="231"/>
      <c r="BB83" s="231"/>
      <c r="BC83" s="231"/>
      <c r="BD83" s="231"/>
      <c r="BE83" s="232"/>
      <c r="BF83" s="142" t="s">
        <v>178</v>
      </c>
      <c r="BG83" s="158" t="s">
        <v>76</v>
      </c>
      <c r="BH83" s="162" t="s">
        <v>596</v>
      </c>
      <c r="BI83" s="143" t="s">
        <v>597</v>
      </c>
      <c r="BJ83" s="162" t="s">
        <v>166</v>
      </c>
      <c r="BK83" s="227">
        <v>299408.81</v>
      </c>
      <c r="BL83" s="227"/>
      <c r="BM83" s="227"/>
      <c r="BN83" s="227"/>
      <c r="BO83" s="227"/>
      <c r="BP83" s="227"/>
      <c r="BQ83" s="227"/>
      <c r="BR83" s="227"/>
      <c r="BS83" s="227"/>
      <c r="BT83" s="227"/>
      <c r="BU83" s="227"/>
      <c r="BV83" s="227"/>
      <c r="BW83" s="227"/>
      <c r="BX83" s="227">
        <v>299408.81</v>
      </c>
      <c r="BY83" s="227"/>
      <c r="BZ83" s="227"/>
      <c r="CA83" s="227"/>
      <c r="CB83" s="227"/>
      <c r="CC83" s="227"/>
      <c r="CD83" s="227"/>
      <c r="CE83" s="227"/>
      <c r="CF83" s="227"/>
      <c r="CG83" s="227"/>
      <c r="CH83" s="227"/>
      <c r="CI83" s="227"/>
      <c r="CJ83" s="227"/>
      <c r="CK83" s="227">
        <v>299408.81</v>
      </c>
      <c r="CL83" s="227"/>
      <c r="CM83" s="227"/>
      <c r="CN83" s="227"/>
      <c r="CO83" s="227"/>
      <c r="CP83" s="227"/>
      <c r="CQ83" s="227"/>
      <c r="CR83" s="227"/>
      <c r="CS83" s="227"/>
      <c r="CT83" s="227"/>
      <c r="CU83" s="227"/>
      <c r="CV83" s="227"/>
      <c r="CW83" s="227"/>
      <c r="CX83" s="228" t="s">
        <v>36</v>
      </c>
      <c r="CY83" s="228"/>
      <c r="CZ83" s="228"/>
      <c r="DA83" s="228"/>
      <c r="DB83" s="228"/>
      <c r="DC83" s="228"/>
      <c r="DD83" s="228"/>
      <c r="DE83" s="228"/>
      <c r="DF83" s="228"/>
      <c r="DG83" s="228"/>
      <c r="DH83" s="228"/>
      <c r="DI83" s="228"/>
      <c r="DJ83" s="229"/>
    </row>
    <row r="84" spans="1:114" ht="35.25" customHeight="1">
      <c r="A84" s="230" t="s">
        <v>170</v>
      </c>
      <c r="B84" s="231"/>
      <c r="C84" s="231"/>
      <c r="D84" s="231"/>
      <c r="E84" s="231"/>
      <c r="F84" s="231"/>
      <c r="G84" s="231"/>
      <c r="H84" s="231"/>
      <c r="I84" s="231"/>
      <c r="J84" s="231"/>
      <c r="K84" s="231"/>
      <c r="L84" s="231"/>
      <c r="M84" s="231"/>
      <c r="N84" s="231"/>
      <c r="O84" s="231"/>
      <c r="P84" s="231"/>
      <c r="Q84" s="231"/>
      <c r="R84" s="231"/>
      <c r="S84" s="231"/>
      <c r="T84" s="231"/>
      <c r="U84" s="231"/>
      <c r="V84" s="231"/>
      <c r="W84" s="231"/>
      <c r="X84" s="231"/>
      <c r="Y84" s="231"/>
      <c r="Z84" s="231"/>
      <c r="AA84" s="231"/>
      <c r="AB84" s="231"/>
      <c r="AC84" s="231"/>
      <c r="AD84" s="231"/>
      <c r="AE84" s="231"/>
      <c r="AF84" s="231"/>
      <c r="AG84" s="231"/>
      <c r="AH84" s="231"/>
      <c r="AI84" s="231"/>
      <c r="AJ84" s="231"/>
      <c r="AK84" s="231"/>
      <c r="AL84" s="231"/>
      <c r="AM84" s="231"/>
      <c r="AN84" s="231"/>
      <c r="AO84" s="231"/>
      <c r="AP84" s="231"/>
      <c r="AQ84" s="231"/>
      <c r="AR84" s="231"/>
      <c r="AS84" s="231"/>
      <c r="AT84" s="231"/>
      <c r="AU84" s="231"/>
      <c r="AV84" s="231"/>
      <c r="AW84" s="231"/>
      <c r="AX84" s="231"/>
      <c r="AY84" s="231"/>
      <c r="AZ84" s="231"/>
      <c r="BA84" s="231"/>
      <c r="BB84" s="231"/>
      <c r="BC84" s="231"/>
      <c r="BD84" s="231"/>
      <c r="BE84" s="232"/>
      <c r="BF84" s="142" t="s">
        <v>179</v>
      </c>
      <c r="BG84" s="158" t="s">
        <v>76</v>
      </c>
      <c r="BH84" s="162" t="s">
        <v>596</v>
      </c>
      <c r="BI84" s="143" t="s">
        <v>597</v>
      </c>
      <c r="BJ84" s="162" t="s">
        <v>163</v>
      </c>
      <c r="BK84" s="227">
        <v>305455</v>
      </c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>
        <v>305455</v>
      </c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>
        <v>305455</v>
      </c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8" t="s">
        <v>36</v>
      </c>
      <c r="CY84" s="228"/>
      <c r="CZ84" s="228"/>
      <c r="DA84" s="228"/>
      <c r="DB84" s="228"/>
      <c r="DC84" s="228"/>
      <c r="DD84" s="228"/>
      <c r="DE84" s="228"/>
      <c r="DF84" s="228"/>
      <c r="DG84" s="228"/>
      <c r="DH84" s="228"/>
      <c r="DI84" s="228"/>
      <c r="DJ84" s="229"/>
    </row>
    <row r="85" spans="1:114" ht="31.5" customHeight="1">
      <c r="A85" s="230" t="s">
        <v>170</v>
      </c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1"/>
      <c r="AS85" s="231"/>
      <c r="AT85" s="231"/>
      <c r="AU85" s="231"/>
      <c r="AV85" s="231"/>
      <c r="AW85" s="231"/>
      <c r="AX85" s="231"/>
      <c r="AY85" s="231"/>
      <c r="AZ85" s="231"/>
      <c r="BA85" s="231"/>
      <c r="BB85" s="231"/>
      <c r="BC85" s="231"/>
      <c r="BD85" s="231"/>
      <c r="BE85" s="232"/>
      <c r="BF85" s="142" t="s">
        <v>180</v>
      </c>
      <c r="BG85" s="158" t="s">
        <v>70</v>
      </c>
      <c r="BH85" s="162" t="s">
        <v>596</v>
      </c>
      <c r="BI85" s="143" t="s">
        <v>597</v>
      </c>
      <c r="BJ85" s="162" t="s">
        <v>177</v>
      </c>
      <c r="BK85" s="227">
        <v>654916.18</v>
      </c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>
        <v>654916.18</v>
      </c>
      <c r="BY85" s="227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7">
        <v>654916.18</v>
      </c>
      <c r="CL85" s="227"/>
      <c r="CM85" s="227"/>
      <c r="CN85" s="227"/>
      <c r="CO85" s="227"/>
      <c r="CP85" s="227"/>
      <c r="CQ85" s="227"/>
      <c r="CR85" s="227"/>
      <c r="CS85" s="227"/>
      <c r="CT85" s="227"/>
      <c r="CU85" s="227"/>
      <c r="CV85" s="227"/>
      <c r="CW85" s="227"/>
      <c r="CX85" s="228" t="s">
        <v>36</v>
      </c>
      <c r="CY85" s="228"/>
      <c r="CZ85" s="228"/>
      <c r="DA85" s="228"/>
      <c r="DB85" s="228"/>
      <c r="DC85" s="228"/>
      <c r="DD85" s="228"/>
      <c r="DE85" s="228"/>
      <c r="DF85" s="228"/>
      <c r="DG85" s="228"/>
      <c r="DH85" s="228"/>
      <c r="DI85" s="228"/>
      <c r="DJ85" s="229"/>
    </row>
    <row r="86" spans="1:114" s="172" customFormat="1" ht="14.25" customHeight="1">
      <c r="A86" s="239" t="s">
        <v>212</v>
      </c>
      <c r="B86" s="240"/>
      <c r="C86" s="240"/>
      <c r="D86" s="240"/>
      <c r="E86" s="240"/>
      <c r="F86" s="240"/>
      <c r="G86" s="240"/>
      <c r="H86" s="240"/>
      <c r="I86" s="240"/>
      <c r="J86" s="240"/>
      <c r="K86" s="240"/>
      <c r="L86" s="240"/>
      <c r="M86" s="240"/>
      <c r="N86" s="240"/>
      <c r="O86" s="240"/>
      <c r="P86" s="240"/>
      <c r="Q86" s="240"/>
      <c r="R86" s="240"/>
      <c r="S86" s="240"/>
      <c r="T86" s="240"/>
      <c r="U86" s="240"/>
      <c r="V86" s="240"/>
      <c r="W86" s="240"/>
      <c r="X86" s="240"/>
      <c r="Y86" s="240"/>
      <c r="Z86" s="240"/>
      <c r="AA86" s="240"/>
      <c r="AB86" s="240"/>
      <c r="AC86" s="240"/>
      <c r="AD86" s="240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1"/>
      <c r="BF86" s="169" t="s">
        <v>68</v>
      </c>
      <c r="BG86" s="170" t="s">
        <v>36</v>
      </c>
      <c r="BH86" s="171"/>
      <c r="BI86" s="171"/>
      <c r="BJ86" s="171" t="s">
        <v>36</v>
      </c>
      <c r="BK86" s="242">
        <f>SUM(BK87:BW91)</f>
        <v>3918338</v>
      </c>
      <c r="BL86" s="242"/>
      <c r="BM86" s="242"/>
      <c r="BN86" s="242"/>
      <c r="BO86" s="242"/>
      <c r="BP86" s="242"/>
      <c r="BQ86" s="242"/>
      <c r="BR86" s="242"/>
      <c r="BS86" s="242"/>
      <c r="BT86" s="242"/>
      <c r="BU86" s="242"/>
      <c r="BV86" s="242"/>
      <c r="BW86" s="242"/>
      <c r="BX86" s="242">
        <f>SUM(BX87:CJ91)</f>
        <v>1936761</v>
      </c>
      <c r="BY86" s="242"/>
      <c r="BZ86" s="242"/>
      <c r="CA86" s="242"/>
      <c r="CB86" s="242"/>
      <c r="CC86" s="242"/>
      <c r="CD86" s="242"/>
      <c r="CE86" s="242"/>
      <c r="CF86" s="242"/>
      <c r="CG86" s="242"/>
      <c r="CH86" s="242"/>
      <c r="CI86" s="242"/>
      <c r="CJ86" s="242"/>
      <c r="CK86" s="242">
        <f>SUM(CK87:CW91)</f>
        <v>1936761</v>
      </c>
      <c r="CL86" s="242"/>
      <c r="CM86" s="242"/>
      <c r="CN86" s="242"/>
      <c r="CO86" s="242"/>
      <c r="CP86" s="242"/>
      <c r="CQ86" s="242"/>
      <c r="CR86" s="242"/>
      <c r="CS86" s="242"/>
      <c r="CT86" s="242"/>
      <c r="CU86" s="242"/>
      <c r="CV86" s="242"/>
      <c r="CW86" s="242"/>
      <c r="CX86" s="243" t="s">
        <v>36</v>
      </c>
      <c r="CY86" s="243"/>
      <c r="CZ86" s="243"/>
      <c r="DA86" s="243"/>
      <c r="DB86" s="243"/>
      <c r="DC86" s="243"/>
      <c r="DD86" s="243"/>
      <c r="DE86" s="243"/>
      <c r="DF86" s="243"/>
      <c r="DG86" s="243"/>
      <c r="DH86" s="243"/>
      <c r="DI86" s="243"/>
      <c r="DJ86" s="244"/>
    </row>
    <row r="87" spans="1:114" ht="14.25" customHeight="1">
      <c r="A87" s="236" t="s">
        <v>158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7"/>
      <c r="T87" s="237"/>
      <c r="U87" s="237"/>
      <c r="V87" s="237"/>
      <c r="W87" s="237"/>
      <c r="X87" s="237"/>
      <c r="Y87" s="237"/>
      <c r="Z87" s="237"/>
      <c r="AA87" s="237"/>
      <c r="AB87" s="237"/>
      <c r="AC87" s="237"/>
      <c r="AD87" s="237"/>
      <c r="AE87" s="237"/>
      <c r="AF87" s="237"/>
      <c r="AG87" s="237"/>
      <c r="AH87" s="237"/>
      <c r="AI87" s="237"/>
      <c r="AJ87" s="237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237"/>
      <c r="AV87" s="237"/>
      <c r="AW87" s="237"/>
      <c r="AX87" s="237"/>
      <c r="AY87" s="237"/>
      <c r="AZ87" s="237"/>
      <c r="BA87" s="237"/>
      <c r="BB87" s="237"/>
      <c r="BC87" s="237"/>
      <c r="BD87" s="237"/>
      <c r="BE87" s="238"/>
      <c r="BF87" s="142" t="s">
        <v>69</v>
      </c>
      <c r="BG87" s="158" t="s">
        <v>75</v>
      </c>
      <c r="BH87" s="168" t="s">
        <v>610</v>
      </c>
      <c r="BI87" s="143" t="s">
        <v>611</v>
      </c>
      <c r="BJ87" s="148" t="s">
        <v>166</v>
      </c>
      <c r="BK87" s="227">
        <v>1940800</v>
      </c>
      <c r="BL87" s="227"/>
      <c r="BM87" s="227"/>
      <c r="BN87" s="227"/>
      <c r="BO87" s="227"/>
      <c r="BP87" s="227"/>
      <c r="BQ87" s="227"/>
      <c r="BR87" s="227"/>
      <c r="BS87" s="227"/>
      <c r="BT87" s="227"/>
      <c r="BU87" s="227"/>
      <c r="BV87" s="227"/>
      <c r="BW87" s="227"/>
      <c r="BX87" s="227">
        <v>0</v>
      </c>
      <c r="BY87" s="227"/>
      <c r="BZ87" s="227"/>
      <c r="CA87" s="227"/>
      <c r="CB87" s="227"/>
      <c r="CC87" s="227"/>
      <c r="CD87" s="227"/>
      <c r="CE87" s="227"/>
      <c r="CF87" s="227"/>
      <c r="CG87" s="227"/>
      <c r="CH87" s="227"/>
      <c r="CI87" s="227"/>
      <c r="CJ87" s="227"/>
      <c r="CK87" s="227">
        <v>0</v>
      </c>
      <c r="CL87" s="227"/>
      <c r="CM87" s="227"/>
      <c r="CN87" s="227"/>
      <c r="CO87" s="227"/>
      <c r="CP87" s="227"/>
      <c r="CQ87" s="227"/>
      <c r="CR87" s="227"/>
      <c r="CS87" s="227"/>
      <c r="CT87" s="227"/>
      <c r="CU87" s="227"/>
      <c r="CV87" s="227"/>
      <c r="CW87" s="227"/>
      <c r="CX87" s="228" t="s">
        <v>36</v>
      </c>
      <c r="CY87" s="228"/>
      <c r="CZ87" s="228"/>
      <c r="DA87" s="228"/>
      <c r="DB87" s="228"/>
      <c r="DC87" s="228"/>
      <c r="DD87" s="228"/>
      <c r="DE87" s="228"/>
      <c r="DF87" s="228"/>
      <c r="DG87" s="228"/>
      <c r="DH87" s="228"/>
      <c r="DI87" s="228"/>
      <c r="DJ87" s="229"/>
    </row>
    <row r="88" spans="1:114" ht="14.25" customHeight="1">
      <c r="A88" s="236" t="s">
        <v>158</v>
      </c>
      <c r="B88" s="237"/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7"/>
      <c r="Y88" s="237"/>
      <c r="Z88" s="237"/>
      <c r="AA88" s="237"/>
      <c r="AB88" s="237"/>
      <c r="AC88" s="237"/>
      <c r="AD88" s="237"/>
      <c r="AE88" s="237"/>
      <c r="AF88" s="237"/>
      <c r="AG88" s="237"/>
      <c r="AH88" s="237"/>
      <c r="AI88" s="237"/>
      <c r="AJ88" s="237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8"/>
      <c r="BF88" s="142" t="s">
        <v>181</v>
      </c>
      <c r="BG88" s="158" t="s">
        <v>76</v>
      </c>
      <c r="BH88" s="177" t="s">
        <v>613</v>
      </c>
      <c r="BI88" s="177" t="s">
        <v>614</v>
      </c>
      <c r="BJ88" s="177" t="s">
        <v>163</v>
      </c>
      <c r="BK88" s="227">
        <v>1892119</v>
      </c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227">
        <v>1892119</v>
      </c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>
        <v>1892119</v>
      </c>
      <c r="CL88" s="227"/>
      <c r="CM88" s="227"/>
      <c r="CN88" s="227"/>
      <c r="CO88" s="227"/>
      <c r="CP88" s="227"/>
      <c r="CQ88" s="227"/>
      <c r="CR88" s="227"/>
      <c r="CS88" s="227"/>
      <c r="CT88" s="227"/>
      <c r="CU88" s="227"/>
      <c r="CV88" s="227"/>
      <c r="CW88" s="227"/>
      <c r="CX88" s="228" t="s">
        <v>36</v>
      </c>
      <c r="CY88" s="228"/>
      <c r="CZ88" s="228"/>
      <c r="DA88" s="228"/>
      <c r="DB88" s="228"/>
      <c r="DC88" s="228"/>
      <c r="DD88" s="228"/>
      <c r="DE88" s="228"/>
      <c r="DF88" s="228"/>
      <c r="DG88" s="228"/>
      <c r="DH88" s="228"/>
      <c r="DI88" s="228"/>
      <c r="DJ88" s="229"/>
    </row>
    <row r="89" spans="1:114" ht="14.25" customHeight="1">
      <c r="A89" s="236" t="s">
        <v>158</v>
      </c>
      <c r="B89" s="237"/>
      <c r="C89" s="237"/>
      <c r="D89" s="237"/>
      <c r="E89" s="237"/>
      <c r="F89" s="237"/>
      <c r="G89" s="237"/>
      <c r="H89" s="237"/>
      <c r="I89" s="237"/>
      <c r="J89" s="237"/>
      <c r="K89" s="237"/>
      <c r="L89" s="237"/>
      <c r="M89" s="237"/>
      <c r="N89" s="237"/>
      <c r="O89" s="237"/>
      <c r="P89" s="237"/>
      <c r="Q89" s="237"/>
      <c r="R89" s="237"/>
      <c r="S89" s="237"/>
      <c r="T89" s="237"/>
      <c r="U89" s="237"/>
      <c r="V89" s="237"/>
      <c r="W89" s="237"/>
      <c r="X89" s="237"/>
      <c r="Y89" s="237"/>
      <c r="Z89" s="237"/>
      <c r="AA89" s="237"/>
      <c r="AB89" s="237"/>
      <c r="AC89" s="237"/>
      <c r="AD89" s="237"/>
      <c r="AE89" s="237"/>
      <c r="AF89" s="237"/>
      <c r="AG89" s="237"/>
      <c r="AH89" s="237"/>
      <c r="AI89" s="237"/>
      <c r="AJ89" s="237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237"/>
      <c r="AV89" s="237"/>
      <c r="AW89" s="237"/>
      <c r="AX89" s="237"/>
      <c r="AY89" s="237"/>
      <c r="AZ89" s="237"/>
      <c r="BA89" s="237"/>
      <c r="BB89" s="237"/>
      <c r="BC89" s="237"/>
      <c r="BD89" s="237"/>
      <c r="BE89" s="238"/>
      <c r="BF89" s="142" t="s">
        <v>182</v>
      </c>
      <c r="BG89" s="158" t="s">
        <v>76</v>
      </c>
      <c r="BH89" s="177" t="s">
        <v>616</v>
      </c>
      <c r="BI89" s="177" t="s">
        <v>617</v>
      </c>
      <c r="BJ89" s="148" t="s">
        <v>163</v>
      </c>
      <c r="BK89" s="227">
        <v>23227</v>
      </c>
      <c r="BL89" s="227"/>
      <c r="BM89" s="227"/>
      <c r="BN89" s="227"/>
      <c r="BO89" s="227"/>
      <c r="BP89" s="227"/>
      <c r="BQ89" s="227"/>
      <c r="BR89" s="227"/>
      <c r="BS89" s="227"/>
      <c r="BT89" s="227"/>
      <c r="BU89" s="227"/>
      <c r="BV89" s="227"/>
      <c r="BW89" s="227"/>
      <c r="BX89" s="227"/>
      <c r="BY89" s="227"/>
      <c r="BZ89" s="227"/>
      <c r="CA89" s="227"/>
      <c r="CB89" s="227"/>
      <c r="CC89" s="227"/>
      <c r="CD89" s="227"/>
      <c r="CE89" s="227"/>
      <c r="CF89" s="227"/>
      <c r="CG89" s="227"/>
      <c r="CH89" s="227"/>
      <c r="CI89" s="227"/>
      <c r="CJ89" s="227"/>
      <c r="CK89" s="227"/>
      <c r="CL89" s="227"/>
      <c r="CM89" s="227"/>
      <c r="CN89" s="227"/>
      <c r="CO89" s="227"/>
      <c r="CP89" s="227"/>
      <c r="CQ89" s="227"/>
      <c r="CR89" s="227"/>
      <c r="CS89" s="227"/>
      <c r="CT89" s="227"/>
      <c r="CU89" s="227"/>
      <c r="CV89" s="227"/>
      <c r="CW89" s="227"/>
      <c r="CX89" s="228" t="s">
        <v>36</v>
      </c>
      <c r="CY89" s="228"/>
      <c r="CZ89" s="228"/>
      <c r="DA89" s="228"/>
      <c r="DB89" s="228"/>
      <c r="DC89" s="228"/>
      <c r="DD89" s="228"/>
      <c r="DE89" s="228"/>
      <c r="DF89" s="228"/>
      <c r="DG89" s="228"/>
      <c r="DH89" s="228"/>
      <c r="DI89" s="228"/>
      <c r="DJ89" s="229"/>
    </row>
    <row r="90" spans="1:114" ht="14.25" customHeight="1">
      <c r="A90" s="236" t="s">
        <v>158</v>
      </c>
      <c r="B90" s="237"/>
      <c r="C90" s="237"/>
      <c r="D90" s="237"/>
      <c r="E90" s="237"/>
      <c r="F90" s="237"/>
      <c r="G90" s="237"/>
      <c r="H90" s="237"/>
      <c r="I90" s="237"/>
      <c r="J90" s="237"/>
      <c r="K90" s="237"/>
      <c r="L90" s="237"/>
      <c r="M90" s="237"/>
      <c r="N90" s="237"/>
      <c r="O90" s="237"/>
      <c r="P90" s="237"/>
      <c r="Q90" s="237"/>
      <c r="R90" s="237"/>
      <c r="S90" s="237"/>
      <c r="T90" s="237"/>
      <c r="U90" s="237"/>
      <c r="V90" s="237"/>
      <c r="W90" s="237"/>
      <c r="X90" s="237"/>
      <c r="Y90" s="237"/>
      <c r="Z90" s="237"/>
      <c r="AA90" s="237"/>
      <c r="AB90" s="237"/>
      <c r="AC90" s="237"/>
      <c r="AD90" s="237"/>
      <c r="AE90" s="237"/>
      <c r="AF90" s="237"/>
      <c r="AG90" s="237"/>
      <c r="AH90" s="237"/>
      <c r="AI90" s="237"/>
      <c r="AJ90" s="237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8"/>
      <c r="BF90" s="142" t="s">
        <v>183</v>
      </c>
      <c r="BG90" s="158" t="s">
        <v>76</v>
      </c>
      <c r="BH90" s="204" t="s">
        <v>667</v>
      </c>
      <c r="BI90" s="204" t="s">
        <v>620</v>
      </c>
      <c r="BJ90" s="178" t="s">
        <v>163</v>
      </c>
      <c r="BK90" s="227">
        <v>52241</v>
      </c>
      <c r="BL90" s="227"/>
      <c r="BM90" s="227"/>
      <c r="BN90" s="227"/>
      <c r="BO90" s="227"/>
      <c r="BP90" s="227"/>
      <c r="BQ90" s="227"/>
      <c r="BR90" s="227"/>
      <c r="BS90" s="227"/>
      <c r="BT90" s="227"/>
      <c r="BU90" s="227"/>
      <c r="BV90" s="227"/>
      <c r="BW90" s="227"/>
      <c r="BX90" s="227">
        <v>37362</v>
      </c>
      <c r="BY90" s="227"/>
      <c r="BZ90" s="227"/>
      <c r="CA90" s="227"/>
      <c r="CB90" s="227"/>
      <c r="CC90" s="227"/>
      <c r="CD90" s="227"/>
      <c r="CE90" s="227"/>
      <c r="CF90" s="227"/>
      <c r="CG90" s="227"/>
      <c r="CH90" s="227"/>
      <c r="CI90" s="227"/>
      <c r="CJ90" s="227"/>
      <c r="CK90" s="227">
        <v>37362</v>
      </c>
      <c r="CL90" s="227"/>
      <c r="CM90" s="227"/>
      <c r="CN90" s="227"/>
      <c r="CO90" s="227"/>
      <c r="CP90" s="227"/>
      <c r="CQ90" s="227"/>
      <c r="CR90" s="227"/>
      <c r="CS90" s="227"/>
      <c r="CT90" s="227"/>
      <c r="CU90" s="227"/>
      <c r="CV90" s="227"/>
      <c r="CW90" s="227"/>
      <c r="CX90" s="228" t="s">
        <v>36</v>
      </c>
      <c r="CY90" s="228"/>
      <c r="CZ90" s="228"/>
      <c r="DA90" s="228"/>
      <c r="DB90" s="228"/>
      <c r="DC90" s="228"/>
      <c r="DD90" s="228"/>
      <c r="DE90" s="228"/>
      <c r="DF90" s="228"/>
      <c r="DG90" s="228"/>
      <c r="DH90" s="228"/>
      <c r="DI90" s="228"/>
      <c r="DJ90" s="229"/>
    </row>
    <row r="91" spans="1:114" ht="14.25" customHeight="1">
      <c r="A91" s="236" t="s">
        <v>158</v>
      </c>
      <c r="B91" s="237"/>
      <c r="C91" s="237"/>
      <c r="D91" s="237"/>
      <c r="E91" s="237"/>
      <c r="F91" s="237"/>
      <c r="G91" s="237"/>
      <c r="H91" s="237"/>
      <c r="I91" s="237"/>
      <c r="J91" s="237"/>
      <c r="K91" s="237"/>
      <c r="L91" s="237"/>
      <c r="M91" s="237"/>
      <c r="N91" s="237"/>
      <c r="O91" s="237"/>
      <c r="P91" s="237"/>
      <c r="Q91" s="237"/>
      <c r="R91" s="237"/>
      <c r="S91" s="237"/>
      <c r="T91" s="237"/>
      <c r="U91" s="237"/>
      <c r="V91" s="237"/>
      <c r="W91" s="237"/>
      <c r="X91" s="237"/>
      <c r="Y91" s="237"/>
      <c r="Z91" s="237"/>
      <c r="AA91" s="237"/>
      <c r="AB91" s="237"/>
      <c r="AC91" s="237"/>
      <c r="AD91" s="237"/>
      <c r="AE91" s="237"/>
      <c r="AF91" s="237"/>
      <c r="AG91" s="237"/>
      <c r="AH91" s="237"/>
      <c r="AI91" s="237"/>
      <c r="AJ91" s="237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237"/>
      <c r="AV91" s="237"/>
      <c r="AW91" s="237"/>
      <c r="AX91" s="237"/>
      <c r="AY91" s="237"/>
      <c r="AZ91" s="237"/>
      <c r="BA91" s="237"/>
      <c r="BB91" s="237"/>
      <c r="BC91" s="237"/>
      <c r="BD91" s="237"/>
      <c r="BE91" s="238"/>
      <c r="BF91" s="142" t="s">
        <v>184</v>
      </c>
      <c r="BG91" s="158" t="s">
        <v>76</v>
      </c>
      <c r="BH91" s="204" t="s">
        <v>667</v>
      </c>
      <c r="BI91" s="204" t="s">
        <v>621</v>
      </c>
      <c r="BJ91" s="178" t="s">
        <v>163</v>
      </c>
      <c r="BK91" s="227">
        <v>9951</v>
      </c>
      <c r="BL91" s="227"/>
      <c r="BM91" s="227"/>
      <c r="BN91" s="227"/>
      <c r="BO91" s="227"/>
      <c r="BP91" s="227"/>
      <c r="BQ91" s="227"/>
      <c r="BR91" s="227"/>
      <c r="BS91" s="227"/>
      <c r="BT91" s="227"/>
      <c r="BU91" s="227"/>
      <c r="BV91" s="227"/>
      <c r="BW91" s="227"/>
      <c r="BX91" s="227">
        <v>7280</v>
      </c>
      <c r="BY91" s="227"/>
      <c r="BZ91" s="227"/>
      <c r="CA91" s="227"/>
      <c r="CB91" s="227"/>
      <c r="CC91" s="227"/>
      <c r="CD91" s="227"/>
      <c r="CE91" s="227"/>
      <c r="CF91" s="227"/>
      <c r="CG91" s="227"/>
      <c r="CH91" s="227"/>
      <c r="CI91" s="227"/>
      <c r="CJ91" s="227"/>
      <c r="CK91" s="227">
        <v>7280</v>
      </c>
      <c r="CL91" s="227"/>
      <c r="CM91" s="227"/>
      <c r="CN91" s="227"/>
      <c r="CO91" s="227"/>
      <c r="CP91" s="227"/>
      <c r="CQ91" s="227"/>
      <c r="CR91" s="227"/>
      <c r="CS91" s="227"/>
      <c r="CT91" s="227"/>
      <c r="CU91" s="227"/>
      <c r="CV91" s="227"/>
      <c r="CW91" s="227"/>
      <c r="CX91" s="228" t="s">
        <v>36</v>
      </c>
      <c r="CY91" s="228"/>
      <c r="CZ91" s="228"/>
      <c r="DA91" s="228"/>
      <c r="DB91" s="228"/>
      <c r="DC91" s="228"/>
      <c r="DD91" s="228"/>
      <c r="DE91" s="228"/>
      <c r="DF91" s="228"/>
      <c r="DG91" s="228"/>
      <c r="DH91" s="228"/>
      <c r="DI91" s="228"/>
      <c r="DJ91" s="229"/>
    </row>
    <row r="92" spans="1:114" s="172" customFormat="1" ht="14.25" customHeight="1">
      <c r="A92" s="239" t="s">
        <v>185</v>
      </c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1"/>
      <c r="BF92" s="169" t="s">
        <v>71</v>
      </c>
      <c r="BG92" s="170" t="s">
        <v>36</v>
      </c>
      <c r="BH92" s="171"/>
      <c r="BI92" s="171"/>
      <c r="BJ92" s="171" t="s">
        <v>36</v>
      </c>
      <c r="BK92" s="242">
        <f>SUM(BK93:BW98)</f>
        <v>323169.59</v>
      </c>
      <c r="BL92" s="242"/>
      <c r="BM92" s="242"/>
      <c r="BN92" s="242"/>
      <c r="BO92" s="242"/>
      <c r="BP92" s="242"/>
      <c r="BQ92" s="242"/>
      <c r="BR92" s="242"/>
      <c r="BS92" s="242"/>
      <c r="BT92" s="242"/>
      <c r="BU92" s="242"/>
      <c r="BV92" s="242"/>
      <c r="BW92" s="242"/>
      <c r="BX92" s="242">
        <f>SUM(BX93:CJ98)</f>
        <v>304000</v>
      </c>
      <c r="BY92" s="242"/>
      <c r="BZ92" s="242"/>
      <c r="CA92" s="242"/>
      <c r="CB92" s="242"/>
      <c r="CC92" s="242"/>
      <c r="CD92" s="242"/>
      <c r="CE92" s="242"/>
      <c r="CF92" s="242"/>
      <c r="CG92" s="242"/>
      <c r="CH92" s="242"/>
      <c r="CI92" s="242"/>
      <c r="CJ92" s="242"/>
      <c r="CK92" s="242">
        <f>SUM(CK93:CW98)</f>
        <v>304000</v>
      </c>
      <c r="CL92" s="242"/>
      <c r="CM92" s="242"/>
      <c r="CN92" s="242"/>
      <c r="CO92" s="242"/>
      <c r="CP92" s="242"/>
      <c r="CQ92" s="242"/>
      <c r="CR92" s="242"/>
      <c r="CS92" s="242"/>
      <c r="CT92" s="242"/>
      <c r="CU92" s="242"/>
      <c r="CV92" s="242"/>
      <c r="CW92" s="242"/>
      <c r="CX92" s="245" t="s">
        <v>36</v>
      </c>
      <c r="CY92" s="245"/>
      <c r="CZ92" s="245"/>
      <c r="DA92" s="245"/>
      <c r="DB92" s="245"/>
      <c r="DC92" s="245"/>
      <c r="DD92" s="245"/>
      <c r="DE92" s="245"/>
      <c r="DF92" s="245"/>
      <c r="DG92" s="245"/>
      <c r="DH92" s="245"/>
      <c r="DI92" s="245"/>
      <c r="DJ92" s="246"/>
    </row>
    <row r="93" spans="1:114" ht="14.25" customHeight="1">
      <c r="A93" s="236" t="s">
        <v>185</v>
      </c>
      <c r="B93" s="237"/>
      <c r="C93" s="237"/>
      <c r="D93" s="237"/>
      <c r="E93" s="237"/>
      <c r="F93" s="237"/>
      <c r="G93" s="237"/>
      <c r="H93" s="237"/>
      <c r="I93" s="237"/>
      <c r="J93" s="237"/>
      <c r="K93" s="237"/>
      <c r="L93" s="237"/>
      <c r="M93" s="237"/>
      <c r="N93" s="237"/>
      <c r="O93" s="237"/>
      <c r="P93" s="237"/>
      <c r="Q93" s="237"/>
      <c r="R93" s="237"/>
      <c r="S93" s="237"/>
      <c r="T93" s="237"/>
      <c r="U93" s="237"/>
      <c r="V93" s="237"/>
      <c r="W93" s="237"/>
      <c r="X93" s="237"/>
      <c r="Y93" s="237"/>
      <c r="Z93" s="237"/>
      <c r="AA93" s="237"/>
      <c r="AB93" s="237"/>
      <c r="AC93" s="237"/>
      <c r="AD93" s="237"/>
      <c r="AE93" s="237"/>
      <c r="AF93" s="237"/>
      <c r="AG93" s="237"/>
      <c r="AH93" s="237"/>
      <c r="AI93" s="237"/>
      <c r="AJ93" s="237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237"/>
      <c r="AV93" s="237"/>
      <c r="AW93" s="237"/>
      <c r="AX93" s="237"/>
      <c r="AY93" s="237"/>
      <c r="AZ93" s="237"/>
      <c r="BA93" s="237"/>
      <c r="BB93" s="237"/>
      <c r="BC93" s="237"/>
      <c r="BD93" s="237"/>
      <c r="BE93" s="238"/>
      <c r="BF93" s="142" t="s">
        <v>72</v>
      </c>
      <c r="BG93" s="158" t="s">
        <v>62</v>
      </c>
      <c r="BH93" s="20" t="s">
        <v>557</v>
      </c>
      <c r="BI93" s="20" t="s">
        <v>558</v>
      </c>
      <c r="BJ93" s="148" t="s">
        <v>162</v>
      </c>
      <c r="BK93" s="227">
        <v>212192</v>
      </c>
      <c r="BL93" s="227"/>
      <c r="BM93" s="227"/>
      <c r="BN93" s="227"/>
      <c r="BO93" s="227"/>
      <c r="BP93" s="227"/>
      <c r="BQ93" s="227"/>
      <c r="BR93" s="227"/>
      <c r="BS93" s="227"/>
      <c r="BT93" s="227"/>
      <c r="BU93" s="227"/>
      <c r="BV93" s="227"/>
      <c r="BW93" s="227"/>
      <c r="BX93" s="227">
        <v>200000</v>
      </c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>
        <v>200000</v>
      </c>
      <c r="CL93" s="227"/>
      <c r="CM93" s="227"/>
      <c r="CN93" s="227"/>
      <c r="CO93" s="227"/>
      <c r="CP93" s="227"/>
      <c r="CQ93" s="227"/>
      <c r="CR93" s="227"/>
      <c r="CS93" s="227"/>
      <c r="CT93" s="227"/>
      <c r="CU93" s="227"/>
      <c r="CV93" s="227"/>
      <c r="CW93" s="227"/>
      <c r="CX93" s="228" t="s">
        <v>36</v>
      </c>
      <c r="CY93" s="228"/>
      <c r="CZ93" s="228"/>
      <c r="DA93" s="228"/>
      <c r="DB93" s="228"/>
      <c r="DC93" s="228"/>
      <c r="DD93" s="228"/>
      <c r="DE93" s="228"/>
      <c r="DF93" s="228"/>
      <c r="DG93" s="228"/>
      <c r="DH93" s="228"/>
      <c r="DI93" s="228"/>
      <c r="DJ93" s="229"/>
    </row>
    <row r="94" spans="1:114" ht="14.25" customHeight="1">
      <c r="A94" s="236" t="s">
        <v>185</v>
      </c>
      <c r="B94" s="237"/>
      <c r="C94" s="237"/>
      <c r="D94" s="237"/>
      <c r="E94" s="237"/>
      <c r="F94" s="237"/>
      <c r="G94" s="237"/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7"/>
      <c r="S94" s="237"/>
      <c r="T94" s="237"/>
      <c r="U94" s="237"/>
      <c r="V94" s="237"/>
      <c r="W94" s="237"/>
      <c r="X94" s="237"/>
      <c r="Y94" s="237"/>
      <c r="Z94" s="237"/>
      <c r="AA94" s="237"/>
      <c r="AB94" s="237"/>
      <c r="AC94" s="237"/>
      <c r="AD94" s="237"/>
      <c r="AE94" s="237"/>
      <c r="AF94" s="237"/>
      <c r="AG94" s="237"/>
      <c r="AH94" s="237"/>
      <c r="AI94" s="237"/>
      <c r="AJ94" s="237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237"/>
      <c r="AV94" s="237"/>
      <c r="AW94" s="237"/>
      <c r="AX94" s="237"/>
      <c r="AY94" s="237"/>
      <c r="AZ94" s="237"/>
      <c r="BA94" s="237"/>
      <c r="BB94" s="237"/>
      <c r="BC94" s="237"/>
      <c r="BD94" s="237"/>
      <c r="BE94" s="238"/>
      <c r="BF94" s="142" t="s">
        <v>186</v>
      </c>
      <c r="BG94" s="158" t="s">
        <v>63</v>
      </c>
      <c r="BH94" s="20" t="s">
        <v>557</v>
      </c>
      <c r="BI94" s="20" t="s">
        <v>558</v>
      </c>
      <c r="BJ94" s="148" t="s">
        <v>164</v>
      </c>
      <c r="BK94" s="227">
        <v>91808</v>
      </c>
      <c r="BL94" s="227"/>
      <c r="BM94" s="227"/>
      <c r="BN94" s="227"/>
      <c r="BO94" s="227"/>
      <c r="BP94" s="227"/>
      <c r="BQ94" s="227"/>
      <c r="BR94" s="227"/>
      <c r="BS94" s="227"/>
      <c r="BT94" s="227"/>
      <c r="BU94" s="227"/>
      <c r="BV94" s="227"/>
      <c r="BW94" s="227"/>
      <c r="BX94" s="227">
        <v>91808</v>
      </c>
      <c r="BY94" s="227"/>
      <c r="BZ94" s="227"/>
      <c r="CA94" s="227"/>
      <c r="CB94" s="227"/>
      <c r="CC94" s="227"/>
      <c r="CD94" s="227"/>
      <c r="CE94" s="227"/>
      <c r="CF94" s="227"/>
      <c r="CG94" s="227"/>
      <c r="CH94" s="227"/>
      <c r="CI94" s="227"/>
      <c r="CJ94" s="227"/>
      <c r="CK94" s="227">
        <v>91808</v>
      </c>
      <c r="CL94" s="227"/>
      <c r="CM94" s="227"/>
      <c r="CN94" s="227"/>
      <c r="CO94" s="227"/>
      <c r="CP94" s="227"/>
      <c r="CQ94" s="227"/>
      <c r="CR94" s="227"/>
      <c r="CS94" s="227"/>
      <c r="CT94" s="227"/>
      <c r="CU94" s="227"/>
      <c r="CV94" s="227"/>
      <c r="CW94" s="227"/>
      <c r="CX94" s="228" t="s">
        <v>36</v>
      </c>
      <c r="CY94" s="228"/>
      <c r="CZ94" s="228"/>
      <c r="DA94" s="228"/>
      <c r="DB94" s="228"/>
      <c r="DC94" s="228"/>
      <c r="DD94" s="228"/>
      <c r="DE94" s="228"/>
      <c r="DF94" s="228"/>
      <c r="DG94" s="228"/>
      <c r="DH94" s="228"/>
      <c r="DI94" s="228"/>
      <c r="DJ94" s="229"/>
    </row>
    <row r="95" spans="1:114" ht="14.25" customHeight="1">
      <c r="A95" s="236" t="s">
        <v>185</v>
      </c>
      <c r="B95" s="237"/>
      <c r="C95" s="237"/>
      <c r="D95" s="237"/>
      <c r="E95" s="237"/>
      <c r="F95" s="237"/>
      <c r="G95" s="237"/>
      <c r="H95" s="237"/>
      <c r="I95" s="237"/>
      <c r="J95" s="237"/>
      <c r="K95" s="237"/>
      <c r="L95" s="237"/>
      <c r="M95" s="237"/>
      <c r="N95" s="237"/>
      <c r="O95" s="237"/>
      <c r="P95" s="237"/>
      <c r="Q95" s="237"/>
      <c r="R95" s="237"/>
      <c r="S95" s="237"/>
      <c r="T95" s="237"/>
      <c r="U95" s="237"/>
      <c r="V95" s="237"/>
      <c r="W95" s="237"/>
      <c r="X95" s="237"/>
      <c r="Y95" s="237"/>
      <c r="Z95" s="237"/>
      <c r="AA95" s="237"/>
      <c r="AB95" s="237"/>
      <c r="AC95" s="237"/>
      <c r="AD95" s="237"/>
      <c r="AE95" s="237"/>
      <c r="AF95" s="237"/>
      <c r="AG95" s="237"/>
      <c r="AH95" s="237"/>
      <c r="AI95" s="237"/>
      <c r="AJ95" s="237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237"/>
      <c r="AV95" s="237"/>
      <c r="AW95" s="237"/>
      <c r="AX95" s="237"/>
      <c r="AY95" s="237"/>
      <c r="AZ95" s="237"/>
      <c r="BA95" s="237"/>
      <c r="BB95" s="237"/>
      <c r="BC95" s="237"/>
      <c r="BD95" s="237"/>
      <c r="BE95" s="238"/>
      <c r="BF95" s="142" t="s">
        <v>187</v>
      </c>
      <c r="BG95" s="158" t="s">
        <v>76</v>
      </c>
      <c r="BH95" s="20" t="s">
        <v>557</v>
      </c>
      <c r="BI95" s="20" t="s">
        <v>558</v>
      </c>
      <c r="BJ95" s="162" t="s">
        <v>166</v>
      </c>
      <c r="BK95" s="227">
        <v>4169.59</v>
      </c>
      <c r="BL95" s="227"/>
      <c r="BM95" s="227"/>
      <c r="BN95" s="227"/>
      <c r="BO95" s="227"/>
      <c r="BP95" s="227"/>
      <c r="BQ95" s="227"/>
      <c r="BR95" s="227"/>
      <c r="BS95" s="227"/>
      <c r="BT95" s="227"/>
      <c r="BU95" s="227"/>
      <c r="BV95" s="227"/>
      <c r="BW95" s="227"/>
      <c r="BX95" s="227">
        <v>3048</v>
      </c>
      <c r="BY95" s="227"/>
      <c r="BZ95" s="227"/>
      <c r="CA95" s="227"/>
      <c r="CB95" s="227"/>
      <c r="CC95" s="227"/>
      <c r="CD95" s="227"/>
      <c r="CE95" s="227"/>
      <c r="CF95" s="227"/>
      <c r="CG95" s="227"/>
      <c r="CH95" s="227"/>
      <c r="CI95" s="227"/>
      <c r="CJ95" s="227"/>
      <c r="CK95" s="227">
        <v>3048</v>
      </c>
      <c r="CL95" s="227"/>
      <c r="CM95" s="227"/>
      <c r="CN95" s="227"/>
      <c r="CO95" s="227"/>
      <c r="CP95" s="227"/>
      <c r="CQ95" s="227"/>
      <c r="CR95" s="227"/>
      <c r="CS95" s="227"/>
      <c r="CT95" s="227"/>
      <c r="CU95" s="227"/>
      <c r="CV95" s="227"/>
      <c r="CW95" s="227"/>
      <c r="CX95" s="228" t="s">
        <v>36</v>
      </c>
      <c r="CY95" s="228"/>
      <c r="CZ95" s="228"/>
      <c r="DA95" s="228"/>
      <c r="DB95" s="228"/>
      <c r="DC95" s="228"/>
      <c r="DD95" s="228"/>
      <c r="DE95" s="228"/>
      <c r="DF95" s="228"/>
      <c r="DG95" s="228"/>
      <c r="DH95" s="228"/>
      <c r="DI95" s="228"/>
      <c r="DJ95" s="229"/>
    </row>
    <row r="96" spans="1:114" ht="14.25" customHeight="1">
      <c r="A96" s="236" t="s">
        <v>185</v>
      </c>
      <c r="B96" s="237"/>
      <c r="C96" s="237"/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7"/>
      <c r="Q96" s="237"/>
      <c r="R96" s="237"/>
      <c r="S96" s="237"/>
      <c r="T96" s="237"/>
      <c r="U96" s="237"/>
      <c r="V96" s="237"/>
      <c r="W96" s="237"/>
      <c r="X96" s="237"/>
      <c r="Y96" s="237"/>
      <c r="Z96" s="237"/>
      <c r="AA96" s="237"/>
      <c r="AB96" s="237"/>
      <c r="AC96" s="237"/>
      <c r="AD96" s="237"/>
      <c r="AE96" s="237"/>
      <c r="AF96" s="237"/>
      <c r="AG96" s="237"/>
      <c r="AH96" s="237"/>
      <c r="AI96" s="237"/>
      <c r="AJ96" s="237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237"/>
      <c r="AV96" s="237"/>
      <c r="AW96" s="237"/>
      <c r="AX96" s="237"/>
      <c r="AY96" s="237"/>
      <c r="AZ96" s="237"/>
      <c r="BA96" s="237"/>
      <c r="BB96" s="237"/>
      <c r="BC96" s="237"/>
      <c r="BD96" s="237"/>
      <c r="BE96" s="238"/>
      <c r="BF96" s="142" t="s">
        <v>188</v>
      </c>
      <c r="BG96" s="158" t="s">
        <v>70</v>
      </c>
      <c r="BH96" s="20" t="s">
        <v>557</v>
      </c>
      <c r="BI96" s="20" t="s">
        <v>558</v>
      </c>
      <c r="BJ96" s="162" t="s">
        <v>177</v>
      </c>
      <c r="BK96" s="227">
        <v>5000</v>
      </c>
      <c r="BL96" s="227"/>
      <c r="BM96" s="227"/>
      <c r="BN96" s="227"/>
      <c r="BO96" s="227"/>
      <c r="BP96" s="227"/>
      <c r="BQ96" s="227"/>
      <c r="BR96" s="227"/>
      <c r="BS96" s="227"/>
      <c r="BT96" s="227"/>
      <c r="BU96" s="227"/>
      <c r="BV96" s="227"/>
      <c r="BW96" s="227"/>
      <c r="BX96" s="227">
        <v>3048</v>
      </c>
      <c r="BY96" s="227"/>
      <c r="BZ96" s="227"/>
      <c r="CA96" s="227"/>
      <c r="CB96" s="227"/>
      <c r="CC96" s="227"/>
      <c r="CD96" s="227"/>
      <c r="CE96" s="227"/>
      <c r="CF96" s="227"/>
      <c r="CG96" s="227"/>
      <c r="CH96" s="227"/>
      <c r="CI96" s="227"/>
      <c r="CJ96" s="227"/>
      <c r="CK96" s="227">
        <v>3048</v>
      </c>
      <c r="CL96" s="227"/>
      <c r="CM96" s="227"/>
      <c r="CN96" s="227"/>
      <c r="CO96" s="227"/>
      <c r="CP96" s="227"/>
      <c r="CQ96" s="227"/>
      <c r="CR96" s="227"/>
      <c r="CS96" s="227"/>
      <c r="CT96" s="227"/>
      <c r="CU96" s="227"/>
      <c r="CV96" s="227"/>
      <c r="CW96" s="227"/>
      <c r="CX96" s="228" t="s">
        <v>36</v>
      </c>
      <c r="CY96" s="228"/>
      <c r="CZ96" s="228"/>
      <c r="DA96" s="228"/>
      <c r="DB96" s="228"/>
      <c r="DC96" s="228"/>
      <c r="DD96" s="228"/>
      <c r="DE96" s="228"/>
      <c r="DF96" s="228"/>
      <c r="DG96" s="228"/>
      <c r="DH96" s="228"/>
      <c r="DI96" s="228"/>
      <c r="DJ96" s="229"/>
    </row>
    <row r="97" spans="1:114" ht="14.25" customHeight="1">
      <c r="A97" s="236" t="s">
        <v>185</v>
      </c>
      <c r="B97" s="237"/>
      <c r="C97" s="237"/>
      <c r="D97" s="237"/>
      <c r="E97" s="237"/>
      <c r="F97" s="237"/>
      <c r="G97" s="237"/>
      <c r="H97" s="237"/>
      <c r="I97" s="237"/>
      <c r="J97" s="237"/>
      <c r="K97" s="237"/>
      <c r="L97" s="237"/>
      <c r="M97" s="237"/>
      <c r="N97" s="237"/>
      <c r="O97" s="237"/>
      <c r="P97" s="237"/>
      <c r="Q97" s="237"/>
      <c r="R97" s="237"/>
      <c r="S97" s="237"/>
      <c r="T97" s="237"/>
      <c r="U97" s="237"/>
      <c r="V97" s="237"/>
      <c r="W97" s="237"/>
      <c r="X97" s="237"/>
      <c r="Y97" s="237"/>
      <c r="Z97" s="237"/>
      <c r="AA97" s="237"/>
      <c r="AB97" s="237"/>
      <c r="AC97" s="237"/>
      <c r="AD97" s="237"/>
      <c r="AE97" s="237"/>
      <c r="AF97" s="237"/>
      <c r="AG97" s="237"/>
      <c r="AH97" s="237"/>
      <c r="AI97" s="237"/>
      <c r="AJ97" s="237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237"/>
      <c r="AV97" s="237"/>
      <c r="AW97" s="237"/>
      <c r="AX97" s="237"/>
      <c r="AY97" s="237"/>
      <c r="AZ97" s="237"/>
      <c r="BA97" s="237"/>
      <c r="BB97" s="237"/>
      <c r="BC97" s="237"/>
      <c r="BD97" s="237"/>
      <c r="BE97" s="238"/>
      <c r="BF97" s="142" t="s">
        <v>189</v>
      </c>
      <c r="BG97" s="158" t="s">
        <v>598</v>
      </c>
      <c r="BH97" s="20" t="s">
        <v>557</v>
      </c>
      <c r="BI97" s="20" t="s">
        <v>558</v>
      </c>
      <c r="BJ97" s="162" t="s">
        <v>601</v>
      </c>
      <c r="BK97" s="227">
        <v>5000</v>
      </c>
      <c r="BL97" s="227"/>
      <c r="BM97" s="227"/>
      <c r="BN97" s="227"/>
      <c r="BO97" s="227"/>
      <c r="BP97" s="227"/>
      <c r="BQ97" s="227"/>
      <c r="BR97" s="227"/>
      <c r="BS97" s="227"/>
      <c r="BT97" s="227"/>
      <c r="BU97" s="227"/>
      <c r="BV97" s="227"/>
      <c r="BW97" s="227"/>
      <c r="BX97" s="227">
        <v>3048</v>
      </c>
      <c r="BY97" s="227"/>
      <c r="BZ97" s="227"/>
      <c r="CA97" s="227"/>
      <c r="CB97" s="227"/>
      <c r="CC97" s="227"/>
      <c r="CD97" s="227"/>
      <c r="CE97" s="227"/>
      <c r="CF97" s="227"/>
      <c r="CG97" s="227"/>
      <c r="CH97" s="227"/>
      <c r="CI97" s="227"/>
      <c r="CJ97" s="227"/>
      <c r="CK97" s="227">
        <v>3048</v>
      </c>
      <c r="CL97" s="227"/>
      <c r="CM97" s="227"/>
      <c r="CN97" s="227"/>
      <c r="CO97" s="227"/>
      <c r="CP97" s="227"/>
      <c r="CQ97" s="227"/>
      <c r="CR97" s="227"/>
      <c r="CS97" s="227"/>
      <c r="CT97" s="227"/>
      <c r="CU97" s="227"/>
      <c r="CV97" s="227"/>
      <c r="CW97" s="227"/>
      <c r="CX97" s="228" t="s">
        <v>36</v>
      </c>
      <c r="CY97" s="228"/>
      <c r="CZ97" s="228"/>
      <c r="DA97" s="228"/>
      <c r="DB97" s="228"/>
      <c r="DC97" s="228"/>
      <c r="DD97" s="228"/>
      <c r="DE97" s="228"/>
      <c r="DF97" s="228"/>
      <c r="DG97" s="228"/>
      <c r="DH97" s="228"/>
      <c r="DI97" s="228"/>
      <c r="DJ97" s="229"/>
    </row>
    <row r="98" spans="1:114" ht="14.25" customHeight="1">
      <c r="A98" s="236" t="s">
        <v>185</v>
      </c>
      <c r="B98" s="237"/>
      <c r="C98" s="237"/>
      <c r="D98" s="237"/>
      <c r="E98" s="237"/>
      <c r="F98" s="237"/>
      <c r="G98" s="237"/>
      <c r="H98" s="237"/>
      <c r="I98" s="237"/>
      <c r="J98" s="237"/>
      <c r="K98" s="237"/>
      <c r="L98" s="237"/>
      <c r="M98" s="237"/>
      <c r="N98" s="237"/>
      <c r="O98" s="237"/>
      <c r="P98" s="237"/>
      <c r="Q98" s="237"/>
      <c r="R98" s="237"/>
      <c r="S98" s="237"/>
      <c r="T98" s="237"/>
      <c r="U98" s="237"/>
      <c r="V98" s="237"/>
      <c r="W98" s="237"/>
      <c r="X98" s="237"/>
      <c r="Y98" s="237"/>
      <c r="Z98" s="237"/>
      <c r="AA98" s="237"/>
      <c r="AB98" s="237"/>
      <c r="AC98" s="237"/>
      <c r="AD98" s="237"/>
      <c r="AE98" s="237"/>
      <c r="AF98" s="237"/>
      <c r="AG98" s="237"/>
      <c r="AH98" s="237"/>
      <c r="AI98" s="237"/>
      <c r="AJ98" s="237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8"/>
      <c r="BF98" s="142" t="s">
        <v>190</v>
      </c>
      <c r="BG98" s="158" t="s">
        <v>599</v>
      </c>
      <c r="BH98" s="20" t="s">
        <v>557</v>
      </c>
      <c r="BI98" s="20" t="s">
        <v>558</v>
      </c>
      <c r="BJ98" s="162" t="s">
        <v>600</v>
      </c>
      <c r="BK98" s="227">
        <v>5000</v>
      </c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7">
        <v>3048</v>
      </c>
      <c r="BY98" s="227"/>
      <c r="BZ98" s="227"/>
      <c r="CA98" s="227"/>
      <c r="CB98" s="227"/>
      <c r="CC98" s="227"/>
      <c r="CD98" s="227"/>
      <c r="CE98" s="227"/>
      <c r="CF98" s="227"/>
      <c r="CG98" s="227"/>
      <c r="CH98" s="227"/>
      <c r="CI98" s="227"/>
      <c r="CJ98" s="227"/>
      <c r="CK98" s="227">
        <v>3048</v>
      </c>
      <c r="CL98" s="227"/>
      <c r="CM98" s="227"/>
      <c r="CN98" s="227"/>
      <c r="CO98" s="227"/>
      <c r="CP98" s="227"/>
      <c r="CQ98" s="227"/>
      <c r="CR98" s="227"/>
      <c r="CS98" s="227"/>
      <c r="CT98" s="227"/>
      <c r="CU98" s="227"/>
      <c r="CV98" s="227"/>
      <c r="CW98" s="227"/>
      <c r="CX98" s="228" t="s">
        <v>36</v>
      </c>
      <c r="CY98" s="228"/>
      <c r="CZ98" s="228"/>
      <c r="DA98" s="228"/>
      <c r="DB98" s="228"/>
      <c r="DC98" s="228"/>
      <c r="DD98" s="228"/>
      <c r="DE98" s="228"/>
      <c r="DF98" s="228"/>
      <c r="DG98" s="228"/>
      <c r="DH98" s="228"/>
      <c r="DI98" s="228"/>
      <c r="DJ98" s="229"/>
    </row>
    <row r="99" spans="1:114" s="172" customFormat="1" ht="14.25" customHeight="1">
      <c r="A99" s="239" t="s">
        <v>191</v>
      </c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1"/>
      <c r="BF99" s="169" t="s">
        <v>73</v>
      </c>
      <c r="BG99" s="170" t="s">
        <v>36</v>
      </c>
      <c r="BH99" s="173"/>
      <c r="BI99" s="173"/>
      <c r="BJ99" s="173"/>
      <c r="BK99" s="242">
        <f>BK100+BK101+BK102+BK103+BK104+BK105+BK106</f>
        <v>278674.85</v>
      </c>
      <c r="BL99" s="242"/>
      <c r="BM99" s="242"/>
      <c r="BN99" s="242"/>
      <c r="BO99" s="242"/>
      <c r="BP99" s="242"/>
      <c r="BQ99" s="242"/>
      <c r="BR99" s="242"/>
      <c r="BS99" s="242"/>
      <c r="BT99" s="242"/>
      <c r="BU99" s="242"/>
      <c r="BV99" s="242"/>
      <c r="BW99" s="242"/>
      <c r="BX99" s="242">
        <f>BX100+BX101+BX102+BX103+BX104+BX105+BX106</f>
        <v>150000</v>
      </c>
      <c r="BY99" s="242"/>
      <c r="BZ99" s="242"/>
      <c r="CA99" s="242"/>
      <c r="CB99" s="242"/>
      <c r="CC99" s="242"/>
      <c r="CD99" s="242"/>
      <c r="CE99" s="242"/>
      <c r="CF99" s="242"/>
      <c r="CG99" s="242"/>
      <c r="CH99" s="242"/>
      <c r="CI99" s="242"/>
      <c r="CJ99" s="242"/>
      <c r="CK99" s="242">
        <f>SUM(CK100:CW106)</f>
        <v>150000</v>
      </c>
      <c r="CL99" s="242"/>
      <c r="CM99" s="242"/>
      <c r="CN99" s="242"/>
      <c r="CO99" s="242"/>
      <c r="CP99" s="242"/>
      <c r="CQ99" s="242"/>
      <c r="CR99" s="242"/>
      <c r="CS99" s="242"/>
      <c r="CT99" s="242"/>
      <c r="CU99" s="242"/>
      <c r="CV99" s="242"/>
      <c r="CW99" s="242"/>
      <c r="CX99" s="243" t="s">
        <v>36</v>
      </c>
      <c r="CY99" s="243"/>
      <c r="CZ99" s="243"/>
      <c r="DA99" s="243"/>
      <c r="DB99" s="243"/>
      <c r="DC99" s="243"/>
      <c r="DD99" s="243"/>
      <c r="DE99" s="243"/>
      <c r="DF99" s="243"/>
      <c r="DG99" s="243"/>
      <c r="DH99" s="243"/>
      <c r="DI99" s="243"/>
      <c r="DJ99" s="244"/>
    </row>
    <row r="100" spans="1:114" ht="14.25" customHeight="1">
      <c r="A100" s="236" t="s">
        <v>191</v>
      </c>
      <c r="B100" s="237"/>
      <c r="C100" s="237"/>
      <c r="D100" s="237"/>
      <c r="E100" s="237"/>
      <c r="F100" s="237"/>
      <c r="G100" s="237"/>
      <c r="H100" s="237"/>
      <c r="I100" s="237"/>
      <c r="J100" s="237"/>
      <c r="K100" s="237"/>
      <c r="L100" s="237"/>
      <c r="M100" s="237"/>
      <c r="N100" s="237"/>
      <c r="O100" s="237"/>
      <c r="P100" s="237"/>
      <c r="Q100" s="237"/>
      <c r="R100" s="237"/>
      <c r="S100" s="237"/>
      <c r="T100" s="237"/>
      <c r="U100" s="237"/>
      <c r="V100" s="237"/>
      <c r="W100" s="237"/>
      <c r="X100" s="237"/>
      <c r="Y100" s="237"/>
      <c r="Z100" s="237"/>
      <c r="AA100" s="237"/>
      <c r="AB100" s="237"/>
      <c r="AC100" s="237"/>
      <c r="AD100" s="237"/>
      <c r="AE100" s="237"/>
      <c r="AF100" s="237"/>
      <c r="AG100" s="237"/>
      <c r="AH100" s="237"/>
      <c r="AI100" s="237"/>
      <c r="AJ100" s="237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237"/>
      <c r="AV100" s="237"/>
      <c r="AW100" s="237"/>
      <c r="AX100" s="237"/>
      <c r="AY100" s="237"/>
      <c r="AZ100" s="237"/>
      <c r="BA100" s="237"/>
      <c r="BB100" s="237"/>
      <c r="BC100" s="237"/>
      <c r="BD100" s="237"/>
      <c r="BE100" s="238"/>
      <c r="BF100" s="142" t="s">
        <v>74</v>
      </c>
      <c r="BG100" s="158" t="s">
        <v>76</v>
      </c>
      <c r="BH100" s="20" t="s">
        <v>559</v>
      </c>
      <c r="BI100" s="20" t="s">
        <v>558</v>
      </c>
      <c r="BJ100" s="162" t="s">
        <v>165</v>
      </c>
      <c r="BK100" s="227">
        <v>10000</v>
      </c>
      <c r="BL100" s="227"/>
      <c r="BM100" s="227"/>
      <c r="BN100" s="227"/>
      <c r="BO100" s="227"/>
      <c r="BP100" s="227"/>
      <c r="BQ100" s="227"/>
      <c r="BR100" s="227"/>
      <c r="BS100" s="227"/>
      <c r="BT100" s="227"/>
      <c r="BU100" s="227"/>
      <c r="BV100" s="227"/>
      <c r="BW100" s="227"/>
      <c r="BX100" s="227">
        <v>10000</v>
      </c>
      <c r="BY100" s="227"/>
      <c r="BZ100" s="227"/>
      <c r="CA100" s="227"/>
      <c r="CB100" s="227"/>
      <c r="CC100" s="227"/>
      <c r="CD100" s="227"/>
      <c r="CE100" s="227"/>
      <c r="CF100" s="227"/>
      <c r="CG100" s="227"/>
      <c r="CH100" s="227"/>
      <c r="CI100" s="227"/>
      <c r="CJ100" s="227"/>
      <c r="CK100" s="227">
        <v>10000</v>
      </c>
      <c r="CL100" s="227"/>
      <c r="CM100" s="227"/>
      <c r="CN100" s="227"/>
      <c r="CO100" s="227"/>
      <c r="CP100" s="227"/>
      <c r="CQ100" s="227"/>
      <c r="CR100" s="227"/>
      <c r="CS100" s="227"/>
      <c r="CT100" s="227"/>
      <c r="CU100" s="227"/>
      <c r="CV100" s="227"/>
      <c r="CW100" s="227"/>
      <c r="CX100" s="228" t="s">
        <v>36</v>
      </c>
      <c r="CY100" s="228"/>
      <c r="CZ100" s="228"/>
      <c r="DA100" s="228"/>
      <c r="DB100" s="228"/>
      <c r="DC100" s="228"/>
      <c r="DD100" s="228"/>
      <c r="DE100" s="228"/>
      <c r="DF100" s="228"/>
      <c r="DG100" s="228"/>
      <c r="DH100" s="228"/>
      <c r="DI100" s="228"/>
      <c r="DJ100" s="229"/>
    </row>
    <row r="101" spans="1:114" ht="14.25" customHeight="1">
      <c r="A101" s="236" t="s">
        <v>191</v>
      </c>
      <c r="B101" s="237"/>
      <c r="C101" s="237"/>
      <c r="D101" s="237"/>
      <c r="E101" s="237"/>
      <c r="F101" s="237"/>
      <c r="G101" s="237"/>
      <c r="H101" s="237"/>
      <c r="I101" s="237"/>
      <c r="J101" s="237"/>
      <c r="K101" s="237"/>
      <c r="L101" s="237"/>
      <c r="M101" s="237"/>
      <c r="N101" s="237"/>
      <c r="O101" s="237"/>
      <c r="P101" s="237"/>
      <c r="Q101" s="237"/>
      <c r="R101" s="237"/>
      <c r="S101" s="237"/>
      <c r="T101" s="237"/>
      <c r="U101" s="237"/>
      <c r="V101" s="237"/>
      <c r="W101" s="237"/>
      <c r="X101" s="237"/>
      <c r="Y101" s="237"/>
      <c r="Z101" s="237"/>
      <c r="AA101" s="237"/>
      <c r="AB101" s="237"/>
      <c r="AC101" s="237"/>
      <c r="AD101" s="237"/>
      <c r="AE101" s="237"/>
      <c r="AF101" s="237"/>
      <c r="AG101" s="237"/>
      <c r="AH101" s="237"/>
      <c r="AI101" s="237"/>
      <c r="AJ101" s="237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237"/>
      <c r="AV101" s="237"/>
      <c r="AW101" s="237"/>
      <c r="AX101" s="237"/>
      <c r="AY101" s="237"/>
      <c r="AZ101" s="237"/>
      <c r="BA101" s="237"/>
      <c r="BB101" s="237"/>
      <c r="BC101" s="237"/>
      <c r="BD101" s="237"/>
      <c r="BE101" s="238"/>
      <c r="BF101" s="142" t="s">
        <v>192</v>
      </c>
      <c r="BG101" s="158" t="s">
        <v>76</v>
      </c>
      <c r="BH101" s="20" t="s">
        <v>559</v>
      </c>
      <c r="BI101" s="20" t="s">
        <v>558</v>
      </c>
      <c r="BJ101" s="162" t="s">
        <v>166</v>
      </c>
      <c r="BK101" s="227">
        <v>53674.85</v>
      </c>
      <c r="BL101" s="227"/>
      <c r="BM101" s="227"/>
      <c r="BN101" s="227"/>
      <c r="BO101" s="227"/>
      <c r="BP101" s="227"/>
      <c r="BQ101" s="227"/>
      <c r="BR101" s="227"/>
      <c r="BS101" s="227"/>
      <c r="BT101" s="227"/>
      <c r="BU101" s="227"/>
      <c r="BV101" s="227"/>
      <c r="BW101" s="227"/>
      <c r="BX101" s="227">
        <v>20000</v>
      </c>
      <c r="BY101" s="227"/>
      <c r="BZ101" s="227"/>
      <c r="CA101" s="227"/>
      <c r="CB101" s="227"/>
      <c r="CC101" s="227"/>
      <c r="CD101" s="227"/>
      <c r="CE101" s="227"/>
      <c r="CF101" s="227"/>
      <c r="CG101" s="227"/>
      <c r="CH101" s="227"/>
      <c r="CI101" s="227"/>
      <c r="CJ101" s="227"/>
      <c r="CK101" s="227">
        <v>20000</v>
      </c>
      <c r="CL101" s="227"/>
      <c r="CM101" s="227"/>
      <c r="CN101" s="227"/>
      <c r="CO101" s="227"/>
      <c r="CP101" s="227"/>
      <c r="CQ101" s="227"/>
      <c r="CR101" s="227"/>
      <c r="CS101" s="227"/>
      <c r="CT101" s="227"/>
      <c r="CU101" s="227"/>
      <c r="CV101" s="227"/>
      <c r="CW101" s="227"/>
      <c r="CX101" s="228" t="s">
        <v>36</v>
      </c>
      <c r="CY101" s="228"/>
      <c r="CZ101" s="228"/>
      <c r="DA101" s="228"/>
      <c r="DB101" s="228"/>
      <c r="DC101" s="228"/>
      <c r="DD101" s="228"/>
      <c r="DE101" s="228"/>
      <c r="DF101" s="228"/>
      <c r="DG101" s="228"/>
      <c r="DH101" s="228"/>
      <c r="DI101" s="228"/>
      <c r="DJ101" s="229"/>
    </row>
    <row r="102" spans="1:114" ht="14.25" customHeight="1">
      <c r="A102" s="236" t="s">
        <v>191</v>
      </c>
      <c r="B102" s="237"/>
      <c r="C102" s="237"/>
      <c r="D102" s="237"/>
      <c r="E102" s="237"/>
      <c r="F102" s="237"/>
      <c r="G102" s="237"/>
      <c r="H102" s="237"/>
      <c r="I102" s="237"/>
      <c r="J102" s="237"/>
      <c r="K102" s="237"/>
      <c r="L102" s="237"/>
      <c r="M102" s="237"/>
      <c r="N102" s="237"/>
      <c r="O102" s="237"/>
      <c r="P102" s="237"/>
      <c r="Q102" s="237"/>
      <c r="R102" s="237"/>
      <c r="S102" s="237"/>
      <c r="T102" s="237"/>
      <c r="U102" s="237"/>
      <c r="V102" s="237"/>
      <c r="W102" s="237"/>
      <c r="X102" s="237"/>
      <c r="Y102" s="237"/>
      <c r="Z102" s="237"/>
      <c r="AA102" s="237"/>
      <c r="AB102" s="237"/>
      <c r="AC102" s="237"/>
      <c r="AD102" s="237"/>
      <c r="AE102" s="237"/>
      <c r="AF102" s="237"/>
      <c r="AG102" s="237"/>
      <c r="AH102" s="237"/>
      <c r="AI102" s="237"/>
      <c r="AJ102" s="237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237"/>
      <c r="AV102" s="237"/>
      <c r="AW102" s="237"/>
      <c r="AX102" s="237"/>
      <c r="AY102" s="237"/>
      <c r="AZ102" s="237"/>
      <c r="BA102" s="237"/>
      <c r="BB102" s="237"/>
      <c r="BC102" s="237"/>
      <c r="BD102" s="237"/>
      <c r="BE102" s="238"/>
      <c r="BF102" s="142" t="s">
        <v>193</v>
      </c>
      <c r="BG102" s="158" t="s">
        <v>76</v>
      </c>
      <c r="BH102" s="20" t="s">
        <v>559</v>
      </c>
      <c r="BI102" s="20" t="s">
        <v>558</v>
      </c>
      <c r="BJ102" s="162" t="s">
        <v>163</v>
      </c>
      <c r="BK102" s="227">
        <v>50000</v>
      </c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7">
        <v>20000</v>
      </c>
      <c r="BY102" s="227"/>
      <c r="BZ102" s="227"/>
      <c r="CA102" s="227"/>
      <c r="CB102" s="227"/>
      <c r="CC102" s="227"/>
      <c r="CD102" s="227"/>
      <c r="CE102" s="227"/>
      <c r="CF102" s="227"/>
      <c r="CG102" s="227"/>
      <c r="CH102" s="227"/>
      <c r="CI102" s="227"/>
      <c r="CJ102" s="227"/>
      <c r="CK102" s="227">
        <v>20000</v>
      </c>
      <c r="CL102" s="227"/>
      <c r="CM102" s="227"/>
      <c r="CN102" s="227"/>
      <c r="CO102" s="227"/>
      <c r="CP102" s="227"/>
      <c r="CQ102" s="227"/>
      <c r="CR102" s="227"/>
      <c r="CS102" s="227"/>
      <c r="CT102" s="227"/>
      <c r="CU102" s="227"/>
      <c r="CV102" s="227"/>
      <c r="CW102" s="227"/>
      <c r="CX102" s="228" t="s">
        <v>36</v>
      </c>
      <c r="CY102" s="228"/>
      <c r="CZ102" s="228"/>
      <c r="DA102" s="228"/>
      <c r="DB102" s="228"/>
      <c r="DC102" s="228"/>
      <c r="DD102" s="228"/>
      <c r="DE102" s="228"/>
      <c r="DF102" s="228"/>
      <c r="DG102" s="228"/>
      <c r="DH102" s="228"/>
      <c r="DI102" s="228"/>
      <c r="DJ102" s="229"/>
    </row>
    <row r="103" spans="1:114" ht="14.25" customHeight="1">
      <c r="A103" s="236" t="s">
        <v>191</v>
      </c>
      <c r="B103" s="237"/>
      <c r="C103" s="237"/>
      <c r="D103" s="237"/>
      <c r="E103" s="237"/>
      <c r="F103" s="237"/>
      <c r="G103" s="237"/>
      <c r="H103" s="237"/>
      <c r="I103" s="237"/>
      <c r="J103" s="237"/>
      <c r="K103" s="237"/>
      <c r="L103" s="237"/>
      <c r="M103" s="237"/>
      <c r="N103" s="237"/>
      <c r="O103" s="237"/>
      <c r="P103" s="237"/>
      <c r="Q103" s="237"/>
      <c r="R103" s="237"/>
      <c r="S103" s="237"/>
      <c r="T103" s="237"/>
      <c r="U103" s="237"/>
      <c r="V103" s="237"/>
      <c r="W103" s="237"/>
      <c r="X103" s="237"/>
      <c r="Y103" s="237"/>
      <c r="Z103" s="237"/>
      <c r="AA103" s="237"/>
      <c r="AB103" s="237"/>
      <c r="AC103" s="237"/>
      <c r="AD103" s="237"/>
      <c r="AE103" s="237"/>
      <c r="AF103" s="237"/>
      <c r="AG103" s="237"/>
      <c r="AH103" s="237"/>
      <c r="AI103" s="237"/>
      <c r="AJ103" s="237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237"/>
      <c r="AV103" s="237"/>
      <c r="AW103" s="237"/>
      <c r="AX103" s="237"/>
      <c r="AY103" s="237"/>
      <c r="AZ103" s="237"/>
      <c r="BA103" s="237"/>
      <c r="BB103" s="237"/>
      <c r="BC103" s="237"/>
      <c r="BD103" s="237"/>
      <c r="BE103" s="238"/>
      <c r="BF103" s="142" t="s">
        <v>194</v>
      </c>
      <c r="BG103" s="158" t="s">
        <v>76</v>
      </c>
      <c r="BH103" s="20" t="s">
        <v>559</v>
      </c>
      <c r="BI103" s="20" t="s">
        <v>558</v>
      </c>
      <c r="BJ103" s="162" t="s">
        <v>602</v>
      </c>
      <c r="BK103" s="227">
        <v>55000</v>
      </c>
      <c r="BL103" s="227"/>
      <c r="BM103" s="227"/>
      <c r="BN103" s="227"/>
      <c r="BO103" s="227"/>
      <c r="BP103" s="227"/>
      <c r="BQ103" s="227"/>
      <c r="BR103" s="227"/>
      <c r="BS103" s="227"/>
      <c r="BT103" s="227"/>
      <c r="BU103" s="227"/>
      <c r="BV103" s="227"/>
      <c r="BW103" s="227"/>
      <c r="BX103" s="227">
        <v>20000</v>
      </c>
      <c r="BY103" s="227"/>
      <c r="BZ103" s="227"/>
      <c r="CA103" s="227"/>
      <c r="CB103" s="227"/>
      <c r="CC103" s="227"/>
      <c r="CD103" s="227"/>
      <c r="CE103" s="227"/>
      <c r="CF103" s="227"/>
      <c r="CG103" s="227"/>
      <c r="CH103" s="227"/>
      <c r="CI103" s="227"/>
      <c r="CJ103" s="227"/>
      <c r="CK103" s="227">
        <v>20000</v>
      </c>
      <c r="CL103" s="227"/>
      <c r="CM103" s="227"/>
      <c r="CN103" s="227"/>
      <c r="CO103" s="227"/>
      <c r="CP103" s="227"/>
      <c r="CQ103" s="227"/>
      <c r="CR103" s="227"/>
      <c r="CS103" s="227"/>
      <c r="CT103" s="227"/>
      <c r="CU103" s="227"/>
      <c r="CV103" s="227"/>
      <c r="CW103" s="227"/>
      <c r="CX103" s="228" t="s">
        <v>36</v>
      </c>
      <c r="CY103" s="228"/>
      <c r="CZ103" s="228"/>
      <c r="DA103" s="228"/>
      <c r="DB103" s="228"/>
      <c r="DC103" s="228"/>
      <c r="DD103" s="228"/>
      <c r="DE103" s="228"/>
      <c r="DF103" s="228"/>
      <c r="DG103" s="228"/>
      <c r="DH103" s="228"/>
      <c r="DI103" s="228"/>
      <c r="DJ103" s="229"/>
    </row>
    <row r="104" spans="1:114" ht="14.25" customHeight="1">
      <c r="A104" s="236" t="s">
        <v>191</v>
      </c>
      <c r="B104" s="237"/>
      <c r="C104" s="237"/>
      <c r="D104" s="237"/>
      <c r="E104" s="237"/>
      <c r="F104" s="237"/>
      <c r="G104" s="237"/>
      <c r="H104" s="237"/>
      <c r="I104" s="237"/>
      <c r="J104" s="237"/>
      <c r="K104" s="237"/>
      <c r="L104" s="237"/>
      <c r="M104" s="237"/>
      <c r="N104" s="237"/>
      <c r="O104" s="237"/>
      <c r="P104" s="237"/>
      <c r="Q104" s="237"/>
      <c r="R104" s="237"/>
      <c r="S104" s="237"/>
      <c r="T104" s="237"/>
      <c r="U104" s="237"/>
      <c r="V104" s="237"/>
      <c r="W104" s="237"/>
      <c r="X104" s="237"/>
      <c r="Y104" s="237"/>
      <c r="Z104" s="237"/>
      <c r="AA104" s="237"/>
      <c r="AB104" s="237"/>
      <c r="AC104" s="237"/>
      <c r="AD104" s="237"/>
      <c r="AE104" s="237"/>
      <c r="AF104" s="237"/>
      <c r="AG104" s="237"/>
      <c r="AH104" s="237"/>
      <c r="AI104" s="237"/>
      <c r="AJ104" s="237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237"/>
      <c r="AV104" s="237"/>
      <c r="AW104" s="237"/>
      <c r="AX104" s="237"/>
      <c r="AY104" s="237"/>
      <c r="AZ104" s="237"/>
      <c r="BA104" s="237"/>
      <c r="BB104" s="237"/>
      <c r="BC104" s="237"/>
      <c r="BD104" s="237"/>
      <c r="BE104" s="238"/>
      <c r="BF104" s="142" t="s">
        <v>603</v>
      </c>
      <c r="BG104" s="158" t="s">
        <v>76</v>
      </c>
      <c r="BH104" s="20" t="s">
        <v>559</v>
      </c>
      <c r="BI104" s="20" t="s">
        <v>558</v>
      </c>
      <c r="BJ104" s="162" t="s">
        <v>168</v>
      </c>
      <c r="BK104" s="227">
        <v>55000</v>
      </c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227"/>
      <c r="BX104" s="227">
        <v>20000</v>
      </c>
      <c r="BY104" s="227"/>
      <c r="BZ104" s="227"/>
      <c r="CA104" s="227"/>
      <c r="CB104" s="227"/>
      <c r="CC104" s="227"/>
      <c r="CD104" s="227"/>
      <c r="CE104" s="227"/>
      <c r="CF104" s="227"/>
      <c r="CG104" s="227"/>
      <c r="CH104" s="227"/>
      <c r="CI104" s="227"/>
      <c r="CJ104" s="227"/>
      <c r="CK104" s="227">
        <v>20000</v>
      </c>
      <c r="CL104" s="227"/>
      <c r="CM104" s="227"/>
      <c r="CN104" s="227"/>
      <c r="CO104" s="227"/>
      <c r="CP104" s="227"/>
      <c r="CQ104" s="227"/>
      <c r="CR104" s="227"/>
      <c r="CS104" s="227"/>
      <c r="CT104" s="227"/>
      <c r="CU104" s="227"/>
      <c r="CV104" s="227"/>
      <c r="CW104" s="227"/>
      <c r="CX104" s="228" t="s">
        <v>36</v>
      </c>
      <c r="CY104" s="228"/>
      <c r="CZ104" s="228"/>
      <c r="DA104" s="228"/>
      <c r="DB104" s="228"/>
      <c r="DC104" s="228"/>
      <c r="DD104" s="228"/>
      <c r="DE104" s="228"/>
      <c r="DF104" s="228"/>
      <c r="DG104" s="228"/>
      <c r="DH104" s="228"/>
      <c r="DI104" s="228"/>
      <c r="DJ104" s="229"/>
    </row>
    <row r="105" spans="1:114" ht="14.25" customHeight="1">
      <c r="A105" s="236" t="s">
        <v>191</v>
      </c>
      <c r="B105" s="237"/>
      <c r="C105" s="237"/>
      <c r="D105" s="237"/>
      <c r="E105" s="237"/>
      <c r="F105" s="237"/>
      <c r="G105" s="237"/>
      <c r="H105" s="237"/>
      <c r="I105" s="237"/>
      <c r="J105" s="237"/>
      <c r="K105" s="237"/>
      <c r="L105" s="237"/>
      <c r="M105" s="237"/>
      <c r="N105" s="237"/>
      <c r="O105" s="237"/>
      <c r="P105" s="237"/>
      <c r="Q105" s="237"/>
      <c r="R105" s="237"/>
      <c r="S105" s="237"/>
      <c r="T105" s="237"/>
      <c r="U105" s="237"/>
      <c r="V105" s="237"/>
      <c r="W105" s="237"/>
      <c r="X105" s="237"/>
      <c r="Y105" s="237"/>
      <c r="Z105" s="237"/>
      <c r="AA105" s="237"/>
      <c r="AB105" s="237"/>
      <c r="AC105" s="237"/>
      <c r="AD105" s="237"/>
      <c r="AE105" s="237"/>
      <c r="AF105" s="237"/>
      <c r="AG105" s="237"/>
      <c r="AH105" s="237"/>
      <c r="AI105" s="237"/>
      <c r="AJ105" s="237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237"/>
      <c r="AV105" s="237"/>
      <c r="AW105" s="237"/>
      <c r="AX105" s="237"/>
      <c r="AY105" s="237"/>
      <c r="AZ105" s="237"/>
      <c r="BA105" s="237"/>
      <c r="BB105" s="237"/>
      <c r="BC105" s="237"/>
      <c r="BD105" s="237"/>
      <c r="BE105" s="238"/>
      <c r="BF105" s="142" t="s">
        <v>604</v>
      </c>
      <c r="BG105" s="158" t="s">
        <v>76</v>
      </c>
      <c r="BH105" s="20" t="s">
        <v>559</v>
      </c>
      <c r="BI105" s="20" t="s">
        <v>558</v>
      </c>
      <c r="BJ105" s="162" t="s">
        <v>176</v>
      </c>
      <c r="BK105" s="227">
        <v>5000</v>
      </c>
      <c r="BL105" s="227"/>
      <c r="BM105" s="227"/>
      <c r="BN105" s="227"/>
      <c r="BO105" s="227"/>
      <c r="BP105" s="227"/>
      <c r="BQ105" s="227"/>
      <c r="BR105" s="227"/>
      <c r="BS105" s="227"/>
      <c r="BT105" s="227"/>
      <c r="BU105" s="227"/>
      <c r="BV105" s="227"/>
      <c r="BW105" s="227"/>
      <c r="BX105" s="227">
        <v>10000</v>
      </c>
      <c r="BY105" s="227"/>
      <c r="BZ105" s="227"/>
      <c r="CA105" s="227"/>
      <c r="CB105" s="227"/>
      <c r="CC105" s="227"/>
      <c r="CD105" s="227"/>
      <c r="CE105" s="227"/>
      <c r="CF105" s="227"/>
      <c r="CG105" s="227"/>
      <c r="CH105" s="227"/>
      <c r="CI105" s="227"/>
      <c r="CJ105" s="227"/>
      <c r="CK105" s="227">
        <v>10000</v>
      </c>
      <c r="CL105" s="227"/>
      <c r="CM105" s="227"/>
      <c r="CN105" s="227"/>
      <c r="CO105" s="227"/>
      <c r="CP105" s="227"/>
      <c r="CQ105" s="227"/>
      <c r="CR105" s="227"/>
      <c r="CS105" s="227"/>
      <c r="CT105" s="227"/>
      <c r="CU105" s="227"/>
      <c r="CV105" s="227"/>
      <c r="CW105" s="227"/>
      <c r="CX105" s="228" t="s">
        <v>36</v>
      </c>
      <c r="CY105" s="228"/>
      <c r="CZ105" s="228"/>
      <c r="DA105" s="228"/>
      <c r="DB105" s="228"/>
      <c r="DC105" s="228"/>
      <c r="DD105" s="228"/>
      <c r="DE105" s="228"/>
      <c r="DF105" s="228"/>
      <c r="DG105" s="228"/>
      <c r="DH105" s="228"/>
      <c r="DI105" s="228"/>
      <c r="DJ105" s="229"/>
    </row>
    <row r="106" spans="1:114" ht="14.25" customHeight="1">
      <c r="A106" s="236" t="s">
        <v>191</v>
      </c>
      <c r="B106" s="237"/>
      <c r="C106" s="237"/>
      <c r="D106" s="237"/>
      <c r="E106" s="237"/>
      <c r="F106" s="237"/>
      <c r="G106" s="237"/>
      <c r="H106" s="237"/>
      <c r="I106" s="237"/>
      <c r="J106" s="237"/>
      <c r="K106" s="237"/>
      <c r="L106" s="237"/>
      <c r="M106" s="237"/>
      <c r="N106" s="237"/>
      <c r="O106" s="237"/>
      <c r="P106" s="237"/>
      <c r="Q106" s="237"/>
      <c r="R106" s="237"/>
      <c r="S106" s="237"/>
      <c r="T106" s="237"/>
      <c r="U106" s="237"/>
      <c r="V106" s="237"/>
      <c r="W106" s="237"/>
      <c r="X106" s="237"/>
      <c r="Y106" s="237"/>
      <c r="Z106" s="237"/>
      <c r="AA106" s="237"/>
      <c r="AB106" s="237"/>
      <c r="AC106" s="237"/>
      <c r="AD106" s="237"/>
      <c r="AE106" s="237"/>
      <c r="AF106" s="237"/>
      <c r="AG106" s="237"/>
      <c r="AH106" s="237"/>
      <c r="AI106" s="237"/>
      <c r="AJ106" s="237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237"/>
      <c r="AV106" s="237"/>
      <c r="AW106" s="237"/>
      <c r="AX106" s="237"/>
      <c r="AY106" s="237"/>
      <c r="AZ106" s="237"/>
      <c r="BA106" s="237"/>
      <c r="BB106" s="237"/>
      <c r="BC106" s="237"/>
      <c r="BD106" s="237"/>
      <c r="BE106" s="238"/>
      <c r="BF106" s="142" t="s">
        <v>605</v>
      </c>
      <c r="BG106" s="158" t="s">
        <v>76</v>
      </c>
      <c r="BH106" s="20" t="s">
        <v>559</v>
      </c>
      <c r="BI106" s="20" t="s">
        <v>558</v>
      </c>
      <c r="BJ106" s="162" t="s">
        <v>167</v>
      </c>
      <c r="BK106" s="227">
        <v>50000</v>
      </c>
      <c r="BL106" s="227"/>
      <c r="BM106" s="227"/>
      <c r="BN106" s="227"/>
      <c r="BO106" s="227"/>
      <c r="BP106" s="227"/>
      <c r="BQ106" s="227"/>
      <c r="BR106" s="227"/>
      <c r="BS106" s="227"/>
      <c r="BT106" s="227"/>
      <c r="BU106" s="227"/>
      <c r="BV106" s="227"/>
      <c r="BW106" s="227"/>
      <c r="BX106" s="227">
        <v>50000</v>
      </c>
      <c r="BY106" s="227"/>
      <c r="BZ106" s="227"/>
      <c r="CA106" s="227"/>
      <c r="CB106" s="227"/>
      <c r="CC106" s="227"/>
      <c r="CD106" s="227"/>
      <c r="CE106" s="227"/>
      <c r="CF106" s="227"/>
      <c r="CG106" s="227"/>
      <c r="CH106" s="227"/>
      <c r="CI106" s="227"/>
      <c r="CJ106" s="227"/>
      <c r="CK106" s="227">
        <v>50000</v>
      </c>
      <c r="CL106" s="227"/>
      <c r="CM106" s="227"/>
      <c r="CN106" s="227"/>
      <c r="CO106" s="227"/>
      <c r="CP106" s="227"/>
      <c r="CQ106" s="227"/>
      <c r="CR106" s="227"/>
      <c r="CS106" s="227"/>
      <c r="CT106" s="227"/>
      <c r="CU106" s="227"/>
      <c r="CV106" s="227"/>
      <c r="CW106" s="227"/>
      <c r="CX106" s="228" t="s">
        <v>36</v>
      </c>
      <c r="CY106" s="228"/>
      <c r="CZ106" s="228"/>
      <c r="DA106" s="228"/>
      <c r="DB106" s="228"/>
      <c r="DC106" s="228"/>
      <c r="DD106" s="228"/>
      <c r="DE106" s="228"/>
      <c r="DF106" s="228"/>
      <c r="DG106" s="228"/>
      <c r="DH106" s="228"/>
      <c r="DI106" s="228"/>
      <c r="DJ106" s="229"/>
    </row>
    <row r="107" spans="1:114" s="172" customFormat="1" ht="14.25" customHeight="1">
      <c r="A107" s="239" t="s">
        <v>195</v>
      </c>
      <c r="B107" s="240"/>
      <c r="C107" s="240"/>
      <c r="D107" s="240"/>
      <c r="E107" s="240"/>
      <c r="F107" s="240"/>
      <c r="G107" s="240"/>
      <c r="H107" s="240"/>
      <c r="I107" s="240"/>
      <c r="J107" s="240"/>
      <c r="K107" s="240"/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0"/>
      <c r="Z107" s="240"/>
      <c r="AA107" s="240"/>
      <c r="AB107" s="240"/>
      <c r="AC107" s="240"/>
      <c r="AD107" s="240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1"/>
      <c r="BF107" s="169" t="s">
        <v>196</v>
      </c>
      <c r="BG107" s="170" t="s">
        <v>36</v>
      </c>
      <c r="BH107" s="171"/>
      <c r="BI107" s="173"/>
      <c r="BJ107" s="171" t="s">
        <v>36</v>
      </c>
      <c r="BK107" s="242">
        <f>SUM(BK108:BW111)</f>
        <v>0</v>
      </c>
      <c r="BL107" s="242"/>
      <c r="BM107" s="242"/>
      <c r="BN107" s="242"/>
      <c r="BO107" s="242"/>
      <c r="BP107" s="242"/>
      <c r="BQ107" s="242"/>
      <c r="BR107" s="242"/>
      <c r="BS107" s="242"/>
      <c r="BT107" s="242"/>
      <c r="BU107" s="242"/>
      <c r="BV107" s="242"/>
      <c r="BW107" s="242"/>
      <c r="BX107" s="242">
        <f>SUM(BX108:CJ111)</f>
        <v>0</v>
      </c>
      <c r="BY107" s="242"/>
      <c r="BZ107" s="242"/>
      <c r="CA107" s="242"/>
      <c r="CB107" s="242"/>
      <c r="CC107" s="242"/>
      <c r="CD107" s="242"/>
      <c r="CE107" s="242"/>
      <c r="CF107" s="242"/>
      <c r="CG107" s="242"/>
      <c r="CH107" s="242"/>
      <c r="CI107" s="242"/>
      <c r="CJ107" s="242"/>
      <c r="CK107" s="242">
        <f>SUM(CK108:CW111)</f>
        <v>0</v>
      </c>
      <c r="CL107" s="242"/>
      <c r="CM107" s="242"/>
      <c r="CN107" s="242"/>
      <c r="CO107" s="242"/>
      <c r="CP107" s="242"/>
      <c r="CQ107" s="242"/>
      <c r="CR107" s="242"/>
      <c r="CS107" s="242"/>
      <c r="CT107" s="242"/>
      <c r="CU107" s="242"/>
      <c r="CV107" s="242"/>
      <c r="CW107" s="242"/>
      <c r="CX107" s="243" t="s">
        <v>36</v>
      </c>
      <c r="CY107" s="243"/>
      <c r="CZ107" s="243"/>
      <c r="DA107" s="243"/>
      <c r="DB107" s="243"/>
      <c r="DC107" s="243"/>
      <c r="DD107" s="243"/>
      <c r="DE107" s="243"/>
      <c r="DF107" s="243"/>
      <c r="DG107" s="243"/>
      <c r="DH107" s="243"/>
      <c r="DI107" s="243"/>
      <c r="DJ107" s="244"/>
    </row>
    <row r="108" spans="1:114" ht="14.25" customHeight="1" hidden="1">
      <c r="A108" s="236" t="s">
        <v>195</v>
      </c>
      <c r="B108" s="237"/>
      <c r="C108" s="237"/>
      <c r="D108" s="237"/>
      <c r="E108" s="237"/>
      <c r="F108" s="237"/>
      <c r="G108" s="237"/>
      <c r="H108" s="237"/>
      <c r="I108" s="237"/>
      <c r="J108" s="237"/>
      <c r="K108" s="237"/>
      <c r="L108" s="237"/>
      <c r="M108" s="237"/>
      <c r="N108" s="237"/>
      <c r="O108" s="237"/>
      <c r="P108" s="237"/>
      <c r="Q108" s="237"/>
      <c r="R108" s="237"/>
      <c r="S108" s="237"/>
      <c r="T108" s="237"/>
      <c r="U108" s="237"/>
      <c r="V108" s="237"/>
      <c r="W108" s="237"/>
      <c r="X108" s="237"/>
      <c r="Y108" s="237"/>
      <c r="Z108" s="237"/>
      <c r="AA108" s="237"/>
      <c r="AB108" s="237"/>
      <c r="AC108" s="237"/>
      <c r="AD108" s="237"/>
      <c r="AE108" s="237"/>
      <c r="AF108" s="237"/>
      <c r="AG108" s="237"/>
      <c r="AH108" s="237"/>
      <c r="AI108" s="237"/>
      <c r="AJ108" s="237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237"/>
      <c r="AV108" s="237"/>
      <c r="AW108" s="237"/>
      <c r="AX108" s="237"/>
      <c r="AY108" s="237"/>
      <c r="AZ108" s="237"/>
      <c r="BA108" s="237"/>
      <c r="BB108" s="237"/>
      <c r="BC108" s="237"/>
      <c r="BD108" s="237"/>
      <c r="BE108" s="238"/>
      <c r="BF108" s="142" t="s">
        <v>197</v>
      </c>
      <c r="BG108" s="158" t="s">
        <v>76</v>
      </c>
      <c r="BH108" s="148"/>
      <c r="BI108" s="143" t="s">
        <v>211</v>
      </c>
      <c r="BJ108" s="148" t="s">
        <v>166</v>
      </c>
      <c r="BK108" s="227"/>
      <c r="BL108" s="227"/>
      <c r="BM108" s="227"/>
      <c r="BN108" s="227"/>
      <c r="BO108" s="227"/>
      <c r="BP108" s="227"/>
      <c r="BQ108" s="227"/>
      <c r="BR108" s="227"/>
      <c r="BS108" s="227"/>
      <c r="BT108" s="227"/>
      <c r="BU108" s="227"/>
      <c r="BV108" s="227"/>
      <c r="BW108" s="227"/>
      <c r="BX108" s="227"/>
      <c r="BY108" s="227"/>
      <c r="BZ108" s="227"/>
      <c r="CA108" s="227"/>
      <c r="CB108" s="227"/>
      <c r="CC108" s="227"/>
      <c r="CD108" s="227"/>
      <c r="CE108" s="227"/>
      <c r="CF108" s="227"/>
      <c r="CG108" s="227"/>
      <c r="CH108" s="227"/>
      <c r="CI108" s="227"/>
      <c r="CJ108" s="227"/>
      <c r="CK108" s="227"/>
      <c r="CL108" s="227"/>
      <c r="CM108" s="227"/>
      <c r="CN108" s="227"/>
      <c r="CO108" s="227"/>
      <c r="CP108" s="227"/>
      <c r="CQ108" s="227"/>
      <c r="CR108" s="227"/>
      <c r="CS108" s="227"/>
      <c r="CT108" s="227"/>
      <c r="CU108" s="227"/>
      <c r="CV108" s="227"/>
      <c r="CW108" s="227"/>
      <c r="CX108" s="228" t="s">
        <v>36</v>
      </c>
      <c r="CY108" s="228"/>
      <c r="CZ108" s="228"/>
      <c r="DA108" s="228"/>
      <c r="DB108" s="228"/>
      <c r="DC108" s="228"/>
      <c r="DD108" s="228"/>
      <c r="DE108" s="228"/>
      <c r="DF108" s="228"/>
      <c r="DG108" s="228"/>
      <c r="DH108" s="228"/>
      <c r="DI108" s="228"/>
      <c r="DJ108" s="229"/>
    </row>
    <row r="109" spans="1:114" ht="14.25" customHeight="1" hidden="1">
      <c r="A109" s="236" t="s">
        <v>195</v>
      </c>
      <c r="B109" s="237"/>
      <c r="C109" s="237"/>
      <c r="D109" s="237"/>
      <c r="E109" s="237"/>
      <c r="F109" s="237"/>
      <c r="G109" s="237"/>
      <c r="H109" s="237"/>
      <c r="I109" s="237"/>
      <c r="J109" s="237"/>
      <c r="K109" s="237"/>
      <c r="L109" s="237"/>
      <c r="M109" s="237"/>
      <c r="N109" s="237"/>
      <c r="O109" s="237"/>
      <c r="P109" s="237"/>
      <c r="Q109" s="237"/>
      <c r="R109" s="237"/>
      <c r="S109" s="237"/>
      <c r="T109" s="237"/>
      <c r="U109" s="237"/>
      <c r="V109" s="237"/>
      <c r="W109" s="237"/>
      <c r="X109" s="237"/>
      <c r="Y109" s="237"/>
      <c r="Z109" s="237"/>
      <c r="AA109" s="237"/>
      <c r="AB109" s="237"/>
      <c r="AC109" s="237"/>
      <c r="AD109" s="237"/>
      <c r="AE109" s="237"/>
      <c r="AF109" s="237"/>
      <c r="AG109" s="237"/>
      <c r="AH109" s="237"/>
      <c r="AI109" s="237"/>
      <c r="AJ109" s="237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237"/>
      <c r="AV109" s="237"/>
      <c r="AW109" s="237"/>
      <c r="AX109" s="237"/>
      <c r="AY109" s="237"/>
      <c r="AZ109" s="237"/>
      <c r="BA109" s="237"/>
      <c r="BB109" s="237"/>
      <c r="BC109" s="237"/>
      <c r="BD109" s="237"/>
      <c r="BE109" s="238"/>
      <c r="BF109" s="142" t="s">
        <v>198</v>
      </c>
      <c r="BG109" s="158" t="s">
        <v>76</v>
      </c>
      <c r="BH109" s="148"/>
      <c r="BI109" s="143" t="s">
        <v>211</v>
      </c>
      <c r="BJ109" s="148" t="s">
        <v>163</v>
      </c>
      <c r="BK109" s="227"/>
      <c r="BL109" s="227"/>
      <c r="BM109" s="227"/>
      <c r="BN109" s="227"/>
      <c r="BO109" s="227"/>
      <c r="BP109" s="227"/>
      <c r="BQ109" s="227"/>
      <c r="BR109" s="227"/>
      <c r="BS109" s="227"/>
      <c r="BT109" s="227"/>
      <c r="BU109" s="227"/>
      <c r="BV109" s="227"/>
      <c r="BW109" s="227"/>
      <c r="BX109" s="227"/>
      <c r="BY109" s="227"/>
      <c r="BZ109" s="227"/>
      <c r="CA109" s="227"/>
      <c r="CB109" s="227"/>
      <c r="CC109" s="227"/>
      <c r="CD109" s="227"/>
      <c r="CE109" s="227"/>
      <c r="CF109" s="227"/>
      <c r="CG109" s="227"/>
      <c r="CH109" s="227"/>
      <c r="CI109" s="227"/>
      <c r="CJ109" s="227"/>
      <c r="CK109" s="227"/>
      <c r="CL109" s="227"/>
      <c r="CM109" s="227"/>
      <c r="CN109" s="227"/>
      <c r="CO109" s="227"/>
      <c r="CP109" s="227"/>
      <c r="CQ109" s="227"/>
      <c r="CR109" s="227"/>
      <c r="CS109" s="227"/>
      <c r="CT109" s="227"/>
      <c r="CU109" s="227"/>
      <c r="CV109" s="227"/>
      <c r="CW109" s="227"/>
      <c r="CX109" s="228" t="s">
        <v>36</v>
      </c>
      <c r="CY109" s="228"/>
      <c r="CZ109" s="228"/>
      <c r="DA109" s="228"/>
      <c r="DB109" s="228"/>
      <c r="DC109" s="228"/>
      <c r="DD109" s="228"/>
      <c r="DE109" s="228"/>
      <c r="DF109" s="228"/>
      <c r="DG109" s="228"/>
      <c r="DH109" s="228"/>
      <c r="DI109" s="228"/>
      <c r="DJ109" s="229"/>
    </row>
    <row r="110" spans="1:114" ht="14.25" customHeight="1" hidden="1">
      <c r="A110" s="236" t="s">
        <v>195</v>
      </c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  <c r="AE110" s="237"/>
      <c r="AF110" s="237"/>
      <c r="AG110" s="237"/>
      <c r="AH110" s="237"/>
      <c r="AI110" s="237"/>
      <c r="AJ110" s="237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237"/>
      <c r="AV110" s="237"/>
      <c r="AW110" s="237"/>
      <c r="AX110" s="237"/>
      <c r="AY110" s="237"/>
      <c r="AZ110" s="237"/>
      <c r="BA110" s="237"/>
      <c r="BB110" s="237"/>
      <c r="BC110" s="237"/>
      <c r="BD110" s="237"/>
      <c r="BE110" s="238"/>
      <c r="BF110" s="142" t="s">
        <v>199</v>
      </c>
      <c r="BG110" s="158" t="s">
        <v>76</v>
      </c>
      <c r="BH110" s="148"/>
      <c r="BI110" s="143" t="s">
        <v>211</v>
      </c>
      <c r="BJ110" s="148" t="s">
        <v>167</v>
      </c>
      <c r="BK110" s="227"/>
      <c r="BL110" s="227"/>
      <c r="BM110" s="227"/>
      <c r="BN110" s="227"/>
      <c r="BO110" s="227"/>
      <c r="BP110" s="227"/>
      <c r="BQ110" s="227"/>
      <c r="BR110" s="227"/>
      <c r="BS110" s="227"/>
      <c r="BT110" s="227"/>
      <c r="BU110" s="227"/>
      <c r="BV110" s="227"/>
      <c r="BW110" s="227"/>
      <c r="BX110" s="227"/>
      <c r="BY110" s="227"/>
      <c r="BZ110" s="227"/>
      <c r="CA110" s="227"/>
      <c r="CB110" s="227"/>
      <c r="CC110" s="227"/>
      <c r="CD110" s="227"/>
      <c r="CE110" s="227"/>
      <c r="CF110" s="227"/>
      <c r="CG110" s="227"/>
      <c r="CH110" s="227"/>
      <c r="CI110" s="227"/>
      <c r="CJ110" s="227"/>
      <c r="CK110" s="227"/>
      <c r="CL110" s="227"/>
      <c r="CM110" s="227"/>
      <c r="CN110" s="227"/>
      <c r="CO110" s="227"/>
      <c r="CP110" s="227"/>
      <c r="CQ110" s="227"/>
      <c r="CR110" s="227"/>
      <c r="CS110" s="227"/>
      <c r="CT110" s="227"/>
      <c r="CU110" s="227"/>
      <c r="CV110" s="227"/>
      <c r="CW110" s="227"/>
      <c r="CX110" s="228" t="s">
        <v>36</v>
      </c>
      <c r="CY110" s="228"/>
      <c r="CZ110" s="228"/>
      <c r="DA110" s="228"/>
      <c r="DB110" s="228"/>
      <c r="DC110" s="228"/>
      <c r="DD110" s="228"/>
      <c r="DE110" s="228"/>
      <c r="DF110" s="228"/>
      <c r="DG110" s="228"/>
      <c r="DH110" s="228"/>
      <c r="DI110" s="228"/>
      <c r="DJ110" s="229"/>
    </row>
    <row r="111" spans="1:114" ht="14.25" customHeight="1" hidden="1">
      <c r="A111" s="236" t="s">
        <v>195</v>
      </c>
      <c r="B111" s="237"/>
      <c r="C111" s="237"/>
      <c r="D111" s="237"/>
      <c r="E111" s="237"/>
      <c r="F111" s="237"/>
      <c r="G111" s="237"/>
      <c r="H111" s="237"/>
      <c r="I111" s="237"/>
      <c r="J111" s="237"/>
      <c r="K111" s="237"/>
      <c r="L111" s="237"/>
      <c r="M111" s="237"/>
      <c r="N111" s="237"/>
      <c r="O111" s="237"/>
      <c r="P111" s="237"/>
      <c r="Q111" s="237"/>
      <c r="R111" s="237"/>
      <c r="S111" s="237"/>
      <c r="T111" s="237"/>
      <c r="U111" s="237"/>
      <c r="V111" s="237"/>
      <c r="W111" s="237"/>
      <c r="X111" s="237"/>
      <c r="Y111" s="237"/>
      <c r="Z111" s="237"/>
      <c r="AA111" s="237"/>
      <c r="AB111" s="237"/>
      <c r="AC111" s="237"/>
      <c r="AD111" s="237"/>
      <c r="AE111" s="237"/>
      <c r="AF111" s="237"/>
      <c r="AG111" s="237"/>
      <c r="AH111" s="237"/>
      <c r="AI111" s="237"/>
      <c r="AJ111" s="237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237"/>
      <c r="BC111" s="237"/>
      <c r="BD111" s="237"/>
      <c r="BE111" s="238"/>
      <c r="BF111" s="142" t="s">
        <v>200</v>
      </c>
      <c r="BG111" s="158" t="s">
        <v>76</v>
      </c>
      <c r="BH111" s="148"/>
      <c r="BI111" s="143" t="s">
        <v>211</v>
      </c>
      <c r="BJ111" s="148" t="s">
        <v>168</v>
      </c>
      <c r="BK111" s="227"/>
      <c r="BL111" s="227"/>
      <c r="BM111" s="227"/>
      <c r="BN111" s="227"/>
      <c r="BO111" s="227"/>
      <c r="BP111" s="227"/>
      <c r="BQ111" s="227"/>
      <c r="BR111" s="227"/>
      <c r="BS111" s="227"/>
      <c r="BT111" s="227"/>
      <c r="BU111" s="227"/>
      <c r="BV111" s="227"/>
      <c r="BW111" s="227"/>
      <c r="BX111" s="227"/>
      <c r="BY111" s="227"/>
      <c r="BZ111" s="227"/>
      <c r="CA111" s="227"/>
      <c r="CB111" s="227"/>
      <c r="CC111" s="227"/>
      <c r="CD111" s="227"/>
      <c r="CE111" s="227"/>
      <c r="CF111" s="227"/>
      <c r="CG111" s="227"/>
      <c r="CH111" s="227"/>
      <c r="CI111" s="227"/>
      <c r="CJ111" s="227"/>
      <c r="CK111" s="227"/>
      <c r="CL111" s="227"/>
      <c r="CM111" s="227"/>
      <c r="CN111" s="227"/>
      <c r="CO111" s="227"/>
      <c r="CP111" s="227"/>
      <c r="CQ111" s="227"/>
      <c r="CR111" s="227"/>
      <c r="CS111" s="227"/>
      <c r="CT111" s="227"/>
      <c r="CU111" s="227"/>
      <c r="CV111" s="227"/>
      <c r="CW111" s="227"/>
      <c r="CX111" s="228" t="s">
        <v>36</v>
      </c>
      <c r="CY111" s="228"/>
      <c r="CZ111" s="228"/>
      <c r="DA111" s="228"/>
      <c r="DB111" s="228"/>
      <c r="DC111" s="228"/>
      <c r="DD111" s="228"/>
      <c r="DE111" s="228"/>
      <c r="DF111" s="228"/>
      <c r="DG111" s="228"/>
      <c r="DH111" s="228"/>
      <c r="DI111" s="228"/>
      <c r="DJ111" s="229"/>
    </row>
    <row r="112" spans="1:114" s="172" customFormat="1" ht="22.5" customHeight="1">
      <c r="A112" s="239" t="s">
        <v>201</v>
      </c>
      <c r="B112" s="240"/>
      <c r="C112" s="240"/>
      <c r="D112" s="240"/>
      <c r="E112" s="240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0"/>
      <c r="Z112" s="240"/>
      <c r="AA112" s="240"/>
      <c r="AB112" s="240"/>
      <c r="AC112" s="240"/>
      <c r="AD112" s="240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1"/>
      <c r="BF112" s="169" t="s">
        <v>202</v>
      </c>
      <c r="BG112" s="170" t="s">
        <v>36</v>
      </c>
      <c r="BH112" s="171"/>
      <c r="BI112" s="173"/>
      <c r="BJ112" s="171" t="s">
        <v>36</v>
      </c>
      <c r="BK112" s="242">
        <f>SUM(BK113:BW115)</f>
        <v>201880.55</v>
      </c>
      <c r="BL112" s="242"/>
      <c r="BM112" s="242"/>
      <c r="BN112" s="242"/>
      <c r="BO112" s="242"/>
      <c r="BP112" s="242"/>
      <c r="BQ112" s="242"/>
      <c r="BR112" s="242"/>
      <c r="BS112" s="242"/>
      <c r="BT112" s="242"/>
      <c r="BU112" s="242"/>
      <c r="BV112" s="242"/>
      <c r="BW112" s="242"/>
      <c r="BX112" s="242">
        <f>SUM(BX113:CJ115)</f>
        <v>180000</v>
      </c>
      <c r="BY112" s="242"/>
      <c r="BZ112" s="242"/>
      <c r="CA112" s="242"/>
      <c r="CB112" s="242"/>
      <c r="CC112" s="242"/>
      <c r="CD112" s="242"/>
      <c r="CE112" s="242"/>
      <c r="CF112" s="242"/>
      <c r="CG112" s="242"/>
      <c r="CH112" s="242"/>
      <c r="CI112" s="242"/>
      <c r="CJ112" s="242"/>
      <c r="CK112" s="242">
        <f>SUM(CK113:CW115)</f>
        <v>180000</v>
      </c>
      <c r="CL112" s="242"/>
      <c r="CM112" s="242"/>
      <c r="CN112" s="242"/>
      <c r="CO112" s="242"/>
      <c r="CP112" s="242"/>
      <c r="CQ112" s="242"/>
      <c r="CR112" s="242"/>
      <c r="CS112" s="242"/>
      <c r="CT112" s="242"/>
      <c r="CU112" s="242"/>
      <c r="CV112" s="242"/>
      <c r="CW112" s="242"/>
      <c r="CX112" s="243" t="s">
        <v>36</v>
      </c>
      <c r="CY112" s="243"/>
      <c r="CZ112" s="243"/>
      <c r="DA112" s="243"/>
      <c r="DB112" s="243"/>
      <c r="DC112" s="243"/>
      <c r="DD112" s="243"/>
      <c r="DE112" s="243"/>
      <c r="DF112" s="243"/>
      <c r="DG112" s="243"/>
      <c r="DH112" s="243"/>
      <c r="DI112" s="243"/>
      <c r="DJ112" s="244"/>
    </row>
    <row r="113" spans="1:114" ht="22.5" customHeight="1">
      <c r="A113" s="236" t="s">
        <v>201</v>
      </c>
      <c r="B113" s="237"/>
      <c r="C113" s="237"/>
      <c r="D113" s="237"/>
      <c r="E113" s="237"/>
      <c r="F113" s="237"/>
      <c r="G113" s="237"/>
      <c r="H113" s="237"/>
      <c r="I113" s="237"/>
      <c r="J113" s="237"/>
      <c r="K113" s="237"/>
      <c r="L113" s="237"/>
      <c r="M113" s="237"/>
      <c r="N113" s="237"/>
      <c r="O113" s="237"/>
      <c r="P113" s="237"/>
      <c r="Q113" s="237"/>
      <c r="R113" s="237"/>
      <c r="S113" s="237"/>
      <c r="T113" s="237"/>
      <c r="U113" s="237"/>
      <c r="V113" s="237"/>
      <c r="W113" s="237"/>
      <c r="X113" s="237"/>
      <c r="Y113" s="237"/>
      <c r="Z113" s="237"/>
      <c r="AA113" s="237"/>
      <c r="AB113" s="237"/>
      <c r="AC113" s="237"/>
      <c r="AD113" s="237"/>
      <c r="AE113" s="237"/>
      <c r="AF113" s="237"/>
      <c r="AG113" s="237"/>
      <c r="AH113" s="237"/>
      <c r="AI113" s="237"/>
      <c r="AJ113" s="237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37"/>
      <c r="BE113" s="238"/>
      <c r="BF113" s="142" t="s">
        <v>203</v>
      </c>
      <c r="BG113" s="158" t="s">
        <v>76</v>
      </c>
      <c r="BH113" s="143" t="s">
        <v>560</v>
      </c>
      <c r="BI113" s="20" t="s">
        <v>558</v>
      </c>
      <c r="BJ113" s="162" t="s">
        <v>175</v>
      </c>
      <c r="BK113" s="227">
        <v>100000</v>
      </c>
      <c r="BL113" s="227"/>
      <c r="BM113" s="227"/>
      <c r="BN113" s="227"/>
      <c r="BO113" s="227"/>
      <c r="BP113" s="227"/>
      <c r="BQ113" s="227"/>
      <c r="BR113" s="227"/>
      <c r="BS113" s="227"/>
      <c r="BT113" s="227"/>
      <c r="BU113" s="227"/>
      <c r="BV113" s="227"/>
      <c r="BW113" s="227"/>
      <c r="BX113" s="227">
        <v>100000</v>
      </c>
      <c r="BY113" s="227"/>
      <c r="BZ113" s="227"/>
      <c r="CA113" s="227"/>
      <c r="CB113" s="227"/>
      <c r="CC113" s="227"/>
      <c r="CD113" s="227"/>
      <c r="CE113" s="227"/>
      <c r="CF113" s="227"/>
      <c r="CG113" s="227"/>
      <c r="CH113" s="227"/>
      <c r="CI113" s="227"/>
      <c r="CJ113" s="227"/>
      <c r="CK113" s="227">
        <v>100000</v>
      </c>
      <c r="CL113" s="227"/>
      <c r="CM113" s="227"/>
      <c r="CN113" s="227"/>
      <c r="CO113" s="227"/>
      <c r="CP113" s="227"/>
      <c r="CQ113" s="227"/>
      <c r="CR113" s="227"/>
      <c r="CS113" s="227"/>
      <c r="CT113" s="227"/>
      <c r="CU113" s="227"/>
      <c r="CV113" s="227"/>
      <c r="CW113" s="227"/>
      <c r="CX113" s="228"/>
      <c r="CY113" s="228"/>
      <c r="CZ113" s="228"/>
      <c r="DA113" s="228"/>
      <c r="DB113" s="228"/>
      <c r="DC113" s="228"/>
      <c r="DD113" s="228"/>
      <c r="DE113" s="228"/>
      <c r="DF113" s="228"/>
      <c r="DG113" s="228"/>
      <c r="DH113" s="228"/>
      <c r="DI113" s="228"/>
      <c r="DJ113" s="229"/>
    </row>
    <row r="114" spans="1:114" ht="22.5" customHeight="1">
      <c r="A114" s="236" t="s">
        <v>201</v>
      </c>
      <c r="B114" s="237"/>
      <c r="C114" s="237"/>
      <c r="D114" s="237"/>
      <c r="E114" s="237"/>
      <c r="F114" s="237"/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7"/>
      <c r="S114" s="237"/>
      <c r="T114" s="237"/>
      <c r="U114" s="237"/>
      <c r="V114" s="237"/>
      <c r="W114" s="237"/>
      <c r="X114" s="237"/>
      <c r="Y114" s="237"/>
      <c r="Z114" s="237"/>
      <c r="AA114" s="237"/>
      <c r="AB114" s="237"/>
      <c r="AC114" s="237"/>
      <c r="AD114" s="237"/>
      <c r="AE114" s="237"/>
      <c r="AF114" s="237"/>
      <c r="AG114" s="237"/>
      <c r="AH114" s="237"/>
      <c r="AI114" s="237"/>
      <c r="AJ114" s="237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237"/>
      <c r="AV114" s="237"/>
      <c r="AW114" s="237"/>
      <c r="AX114" s="237"/>
      <c r="AY114" s="237"/>
      <c r="AZ114" s="237"/>
      <c r="BA114" s="237"/>
      <c r="BB114" s="237"/>
      <c r="BC114" s="237"/>
      <c r="BD114" s="237"/>
      <c r="BE114" s="238"/>
      <c r="BF114" s="142" t="s">
        <v>204</v>
      </c>
      <c r="BG114" s="158" t="s">
        <v>76</v>
      </c>
      <c r="BH114" s="143" t="s">
        <v>560</v>
      </c>
      <c r="BI114" s="20" t="s">
        <v>558</v>
      </c>
      <c r="BJ114" s="162" t="s">
        <v>166</v>
      </c>
      <c r="BK114" s="227">
        <v>61880.55</v>
      </c>
      <c r="BL114" s="227"/>
      <c r="BM114" s="227"/>
      <c r="BN114" s="227"/>
      <c r="BO114" s="227"/>
      <c r="BP114" s="227"/>
      <c r="BQ114" s="227"/>
      <c r="BR114" s="227"/>
      <c r="BS114" s="227"/>
      <c r="BT114" s="227"/>
      <c r="BU114" s="227"/>
      <c r="BV114" s="227"/>
      <c r="BW114" s="227"/>
      <c r="BX114" s="227">
        <v>40000</v>
      </c>
      <c r="BY114" s="227"/>
      <c r="BZ114" s="227"/>
      <c r="CA114" s="227"/>
      <c r="CB114" s="227"/>
      <c r="CC114" s="227"/>
      <c r="CD114" s="227"/>
      <c r="CE114" s="227"/>
      <c r="CF114" s="227"/>
      <c r="CG114" s="227"/>
      <c r="CH114" s="227"/>
      <c r="CI114" s="227"/>
      <c r="CJ114" s="227"/>
      <c r="CK114" s="227">
        <v>40000</v>
      </c>
      <c r="CL114" s="227"/>
      <c r="CM114" s="227"/>
      <c r="CN114" s="227"/>
      <c r="CO114" s="227"/>
      <c r="CP114" s="227"/>
      <c r="CQ114" s="227"/>
      <c r="CR114" s="227"/>
      <c r="CS114" s="227"/>
      <c r="CT114" s="227"/>
      <c r="CU114" s="227"/>
      <c r="CV114" s="227"/>
      <c r="CW114" s="227"/>
      <c r="CX114" s="228"/>
      <c r="CY114" s="228"/>
      <c r="CZ114" s="228"/>
      <c r="DA114" s="228"/>
      <c r="DB114" s="228"/>
      <c r="DC114" s="228"/>
      <c r="DD114" s="228"/>
      <c r="DE114" s="228"/>
      <c r="DF114" s="228"/>
      <c r="DG114" s="228"/>
      <c r="DH114" s="228"/>
      <c r="DI114" s="228"/>
      <c r="DJ114" s="229"/>
    </row>
    <row r="115" spans="1:114" ht="22.5" customHeight="1">
      <c r="A115" s="236" t="s">
        <v>201</v>
      </c>
      <c r="B115" s="237"/>
      <c r="C115" s="237"/>
      <c r="D115" s="237"/>
      <c r="E115" s="237"/>
      <c r="F115" s="237"/>
      <c r="G115" s="237"/>
      <c r="H115" s="237"/>
      <c r="I115" s="237"/>
      <c r="J115" s="237"/>
      <c r="K115" s="237"/>
      <c r="L115" s="237"/>
      <c r="M115" s="237"/>
      <c r="N115" s="237"/>
      <c r="O115" s="237"/>
      <c r="P115" s="237"/>
      <c r="Q115" s="237"/>
      <c r="R115" s="237"/>
      <c r="S115" s="237"/>
      <c r="T115" s="237"/>
      <c r="U115" s="237"/>
      <c r="V115" s="237"/>
      <c r="W115" s="237"/>
      <c r="X115" s="237"/>
      <c r="Y115" s="237"/>
      <c r="Z115" s="237"/>
      <c r="AA115" s="237"/>
      <c r="AB115" s="237"/>
      <c r="AC115" s="237"/>
      <c r="AD115" s="237"/>
      <c r="AE115" s="237"/>
      <c r="AF115" s="237"/>
      <c r="AG115" s="237"/>
      <c r="AH115" s="237"/>
      <c r="AI115" s="237"/>
      <c r="AJ115" s="237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237"/>
      <c r="AV115" s="237"/>
      <c r="AW115" s="237"/>
      <c r="AX115" s="237"/>
      <c r="AY115" s="237"/>
      <c r="AZ115" s="237"/>
      <c r="BA115" s="237"/>
      <c r="BB115" s="237"/>
      <c r="BC115" s="237"/>
      <c r="BD115" s="237"/>
      <c r="BE115" s="238"/>
      <c r="BF115" s="142" t="s">
        <v>205</v>
      </c>
      <c r="BG115" s="158" t="s">
        <v>76</v>
      </c>
      <c r="BH115" s="143" t="s">
        <v>560</v>
      </c>
      <c r="BI115" s="20" t="s">
        <v>558</v>
      </c>
      <c r="BJ115" s="148" t="s">
        <v>163</v>
      </c>
      <c r="BK115" s="227">
        <v>40000</v>
      </c>
      <c r="BL115" s="227"/>
      <c r="BM115" s="227"/>
      <c r="BN115" s="227"/>
      <c r="BO115" s="227"/>
      <c r="BP115" s="227"/>
      <c r="BQ115" s="227"/>
      <c r="BR115" s="227"/>
      <c r="BS115" s="227"/>
      <c r="BT115" s="227"/>
      <c r="BU115" s="227"/>
      <c r="BV115" s="227"/>
      <c r="BW115" s="227"/>
      <c r="BX115" s="227">
        <v>40000</v>
      </c>
      <c r="BY115" s="227"/>
      <c r="BZ115" s="227"/>
      <c r="CA115" s="227"/>
      <c r="CB115" s="227"/>
      <c r="CC115" s="227"/>
      <c r="CD115" s="227"/>
      <c r="CE115" s="227"/>
      <c r="CF115" s="227"/>
      <c r="CG115" s="227"/>
      <c r="CH115" s="227"/>
      <c r="CI115" s="227"/>
      <c r="CJ115" s="227"/>
      <c r="CK115" s="227">
        <v>40000</v>
      </c>
      <c r="CL115" s="227"/>
      <c r="CM115" s="227"/>
      <c r="CN115" s="227"/>
      <c r="CO115" s="227"/>
      <c r="CP115" s="227"/>
      <c r="CQ115" s="227"/>
      <c r="CR115" s="227"/>
      <c r="CS115" s="227"/>
      <c r="CT115" s="227"/>
      <c r="CU115" s="227"/>
      <c r="CV115" s="227"/>
      <c r="CW115" s="227"/>
      <c r="CX115" s="228"/>
      <c r="CY115" s="228"/>
      <c r="CZ115" s="228"/>
      <c r="DA115" s="228"/>
      <c r="DB115" s="228"/>
      <c r="DC115" s="228"/>
      <c r="DD115" s="228"/>
      <c r="DE115" s="228"/>
      <c r="DF115" s="228"/>
      <c r="DG115" s="228"/>
      <c r="DH115" s="228"/>
      <c r="DI115" s="228"/>
      <c r="DJ115" s="229"/>
    </row>
    <row r="116" spans="1:114" s="172" customFormat="1" ht="22.5" customHeight="1">
      <c r="A116" s="239" t="s">
        <v>151</v>
      </c>
      <c r="B116" s="240"/>
      <c r="C116" s="240"/>
      <c r="D116" s="240"/>
      <c r="E116" s="240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240"/>
      <c r="Y116" s="240"/>
      <c r="Z116" s="240"/>
      <c r="AA116" s="240"/>
      <c r="AB116" s="240"/>
      <c r="AC116" s="240"/>
      <c r="AD116" s="240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1"/>
      <c r="BF116" s="169" t="s">
        <v>206</v>
      </c>
      <c r="BG116" s="170" t="s">
        <v>36</v>
      </c>
      <c r="BH116" s="171"/>
      <c r="BI116" s="173"/>
      <c r="BJ116" s="171" t="s">
        <v>36</v>
      </c>
      <c r="BK116" s="242">
        <f>SUM(BK117:BW120)</f>
        <v>6948.719999999999</v>
      </c>
      <c r="BL116" s="242"/>
      <c r="BM116" s="242"/>
      <c r="BN116" s="242"/>
      <c r="BO116" s="242"/>
      <c r="BP116" s="242"/>
      <c r="BQ116" s="242"/>
      <c r="BR116" s="242"/>
      <c r="BS116" s="242"/>
      <c r="BT116" s="242"/>
      <c r="BU116" s="242"/>
      <c r="BV116" s="242"/>
      <c r="BW116" s="242"/>
      <c r="BX116" s="242">
        <f>SUM(BX117:CJ120)</f>
        <v>3000</v>
      </c>
      <c r="BY116" s="242"/>
      <c r="BZ116" s="242"/>
      <c r="CA116" s="242"/>
      <c r="CB116" s="242"/>
      <c r="CC116" s="242"/>
      <c r="CD116" s="242"/>
      <c r="CE116" s="242"/>
      <c r="CF116" s="242"/>
      <c r="CG116" s="242"/>
      <c r="CH116" s="242"/>
      <c r="CI116" s="242"/>
      <c r="CJ116" s="242"/>
      <c r="CK116" s="242">
        <f>SUM(CK117:CW120)</f>
        <v>3000</v>
      </c>
      <c r="CL116" s="242"/>
      <c r="CM116" s="242"/>
      <c r="CN116" s="242"/>
      <c r="CO116" s="242"/>
      <c r="CP116" s="242"/>
      <c r="CQ116" s="242"/>
      <c r="CR116" s="242"/>
      <c r="CS116" s="242"/>
      <c r="CT116" s="242"/>
      <c r="CU116" s="242"/>
      <c r="CV116" s="242"/>
      <c r="CW116" s="242"/>
      <c r="CX116" s="243" t="s">
        <v>36</v>
      </c>
      <c r="CY116" s="243"/>
      <c r="CZ116" s="243"/>
      <c r="DA116" s="243"/>
      <c r="DB116" s="243"/>
      <c r="DC116" s="243"/>
      <c r="DD116" s="243"/>
      <c r="DE116" s="243"/>
      <c r="DF116" s="243"/>
      <c r="DG116" s="243"/>
      <c r="DH116" s="243"/>
      <c r="DI116" s="243"/>
      <c r="DJ116" s="244"/>
    </row>
    <row r="117" spans="1:114" ht="22.5" customHeight="1">
      <c r="A117" s="236" t="s">
        <v>151</v>
      </c>
      <c r="B117" s="237"/>
      <c r="C117" s="237"/>
      <c r="D117" s="237"/>
      <c r="E117" s="237"/>
      <c r="F117" s="237"/>
      <c r="G117" s="237"/>
      <c r="H117" s="237"/>
      <c r="I117" s="237"/>
      <c r="J117" s="237"/>
      <c r="K117" s="237"/>
      <c r="L117" s="237"/>
      <c r="M117" s="237"/>
      <c r="N117" s="237"/>
      <c r="O117" s="237"/>
      <c r="P117" s="237"/>
      <c r="Q117" s="237"/>
      <c r="R117" s="237"/>
      <c r="S117" s="237"/>
      <c r="T117" s="237"/>
      <c r="U117" s="237"/>
      <c r="V117" s="237"/>
      <c r="W117" s="237"/>
      <c r="X117" s="237"/>
      <c r="Y117" s="237"/>
      <c r="Z117" s="237"/>
      <c r="AA117" s="237"/>
      <c r="AB117" s="237"/>
      <c r="AC117" s="237"/>
      <c r="AD117" s="237"/>
      <c r="AE117" s="237"/>
      <c r="AF117" s="237"/>
      <c r="AG117" s="237"/>
      <c r="AH117" s="237"/>
      <c r="AI117" s="237"/>
      <c r="AJ117" s="237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237"/>
      <c r="AV117" s="237"/>
      <c r="AW117" s="237"/>
      <c r="AX117" s="237"/>
      <c r="AY117" s="237"/>
      <c r="AZ117" s="237"/>
      <c r="BA117" s="237"/>
      <c r="BB117" s="237"/>
      <c r="BC117" s="237"/>
      <c r="BD117" s="237"/>
      <c r="BE117" s="238"/>
      <c r="BF117" s="142" t="s">
        <v>207</v>
      </c>
      <c r="BG117" s="157" t="s">
        <v>76</v>
      </c>
      <c r="BH117" s="143" t="s">
        <v>561</v>
      </c>
      <c r="BI117" s="20" t="s">
        <v>558</v>
      </c>
      <c r="BJ117" s="143" t="s">
        <v>166</v>
      </c>
      <c r="BK117" s="227">
        <v>3000</v>
      </c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27"/>
      <c r="BX117" s="227">
        <v>3000</v>
      </c>
      <c r="BY117" s="227"/>
      <c r="BZ117" s="227"/>
      <c r="CA117" s="227"/>
      <c r="CB117" s="227"/>
      <c r="CC117" s="227"/>
      <c r="CD117" s="227"/>
      <c r="CE117" s="227"/>
      <c r="CF117" s="227"/>
      <c r="CG117" s="227"/>
      <c r="CH117" s="227"/>
      <c r="CI117" s="227"/>
      <c r="CJ117" s="227"/>
      <c r="CK117" s="227">
        <v>3000</v>
      </c>
      <c r="CL117" s="227"/>
      <c r="CM117" s="227"/>
      <c r="CN117" s="227"/>
      <c r="CO117" s="227"/>
      <c r="CP117" s="227"/>
      <c r="CQ117" s="227"/>
      <c r="CR117" s="227"/>
      <c r="CS117" s="227"/>
      <c r="CT117" s="227"/>
      <c r="CU117" s="227"/>
      <c r="CV117" s="227"/>
      <c r="CW117" s="227"/>
      <c r="CX117" s="228" t="s">
        <v>36</v>
      </c>
      <c r="CY117" s="228"/>
      <c r="CZ117" s="228"/>
      <c r="DA117" s="228"/>
      <c r="DB117" s="228"/>
      <c r="DC117" s="228"/>
      <c r="DD117" s="228"/>
      <c r="DE117" s="228"/>
      <c r="DF117" s="228"/>
      <c r="DG117" s="228"/>
      <c r="DH117" s="228"/>
      <c r="DI117" s="228"/>
      <c r="DJ117" s="229"/>
    </row>
    <row r="118" spans="1:114" ht="22.5" customHeight="1">
      <c r="A118" s="236" t="s">
        <v>151</v>
      </c>
      <c r="B118" s="237"/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237"/>
      <c r="AV118" s="237"/>
      <c r="AW118" s="237"/>
      <c r="AX118" s="237"/>
      <c r="AY118" s="237"/>
      <c r="AZ118" s="237"/>
      <c r="BA118" s="237"/>
      <c r="BB118" s="237"/>
      <c r="BC118" s="237"/>
      <c r="BD118" s="237"/>
      <c r="BE118" s="238"/>
      <c r="BF118" s="142" t="s">
        <v>208</v>
      </c>
      <c r="BG118" s="157" t="s">
        <v>76</v>
      </c>
      <c r="BH118" s="143" t="s">
        <v>561</v>
      </c>
      <c r="BI118" s="20" t="s">
        <v>558</v>
      </c>
      <c r="BJ118" s="143" t="s">
        <v>163</v>
      </c>
      <c r="BK118" s="227">
        <v>3948.72</v>
      </c>
      <c r="BL118" s="227"/>
      <c r="BM118" s="227"/>
      <c r="BN118" s="227"/>
      <c r="BO118" s="227"/>
      <c r="BP118" s="227"/>
      <c r="BQ118" s="227"/>
      <c r="BR118" s="227"/>
      <c r="BS118" s="227"/>
      <c r="BT118" s="227"/>
      <c r="BU118" s="227"/>
      <c r="BV118" s="227"/>
      <c r="BW118" s="227"/>
      <c r="BX118" s="227"/>
      <c r="BY118" s="227"/>
      <c r="BZ118" s="227"/>
      <c r="CA118" s="227"/>
      <c r="CB118" s="227"/>
      <c r="CC118" s="227"/>
      <c r="CD118" s="227"/>
      <c r="CE118" s="227"/>
      <c r="CF118" s="227"/>
      <c r="CG118" s="227"/>
      <c r="CH118" s="227"/>
      <c r="CI118" s="227"/>
      <c r="CJ118" s="227"/>
      <c r="CK118" s="227"/>
      <c r="CL118" s="227"/>
      <c r="CM118" s="227"/>
      <c r="CN118" s="227"/>
      <c r="CO118" s="227"/>
      <c r="CP118" s="227"/>
      <c r="CQ118" s="227"/>
      <c r="CR118" s="227"/>
      <c r="CS118" s="227"/>
      <c r="CT118" s="227"/>
      <c r="CU118" s="227"/>
      <c r="CV118" s="227"/>
      <c r="CW118" s="227"/>
      <c r="CX118" s="228" t="s">
        <v>36</v>
      </c>
      <c r="CY118" s="228"/>
      <c r="CZ118" s="228"/>
      <c r="DA118" s="228"/>
      <c r="DB118" s="228"/>
      <c r="DC118" s="228"/>
      <c r="DD118" s="228"/>
      <c r="DE118" s="228"/>
      <c r="DF118" s="228"/>
      <c r="DG118" s="228"/>
      <c r="DH118" s="228"/>
      <c r="DI118" s="228"/>
      <c r="DJ118" s="229"/>
    </row>
    <row r="119" spans="1:114" ht="22.5" customHeight="1" hidden="1">
      <c r="A119" s="236" t="s">
        <v>151</v>
      </c>
      <c r="B119" s="237"/>
      <c r="C119" s="237"/>
      <c r="D119" s="237"/>
      <c r="E119" s="237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237"/>
      <c r="AV119" s="237"/>
      <c r="AW119" s="237"/>
      <c r="AX119" s="237"/>
      <c r="AY119" s="237"/>
      <c r="AZ119" s="237"/>
      <c r="BA119" s="237"/>
      <c r="BB119" s="237"/>
      <c r="BC119" s="237"/>
      <c r="BD119" s="237"/>
      <c r="BE119" s="238"/>
      <c r="BF119" s="142" t="s">
        <v>209</v>
      </c>
      <c r="BG119" s="157" t="s">
        <v>76</v>
      </c>
      <c r="BH119" s="143"/>
      <c r="BI119" s="143" t="s">
        <v>211</v>
      </c>
      <c r="BJ119" s="143" t="s">
        <v>167</v>
      </c>
      <c r="BK119" s="227"/>
      <c r="BL119" s="227"/>
      <c r="BM119" s="227"/>
      <c r="BN119" s="227"/>
      <c r="BO119" s="227"/>
      <c r="BP119" s="227"/>
      <c r="BQ119" s="227"/>
      <c r="BR119" s="227"/>
      <c r="BS119" s="227"/>
      <c r="BT119" s="227"/>
      <c r="BU119" s="227"/>
      <c r="BV119" s="227"/>
      <c r="BW119" s="227"/>
      <c r="BX119" s="227"/>
      <c r="BY119" s="227"/>
      <c r="BZ119" s="227"/>
      <c r="CA119" s="227"/>
      <c r="CB119" s="227"/>
      <c r="CC119" s="227"/>
      <c r="CD119" s="227"/>
      <c r="CE119" s="227"/>
      <c r="CF119" s="227"/>
      <c r="CG119" s="227"/>
      <c r="CH119" s="227"/>
      <c r="CI119" s="227"/>
      <c r="CJ119" s="227"/>
      <c r="CK119" s="227"/>
      <c r="CL119" s="227"/>
      <c r="CM119" s="227"/>
      <c r="CN119" s="227"/>
      <c r="CO119" s="227"/>
      <c r="CP119" s="227"/>
      <c r="CQ119" s="227"/>
      <c r="CR119" s="227"/>
      <c r="CS119" s="227"/>
      <c r="CT119" s="227"/>
      <c r="CU119" s="227"/>
      <c r="CV119" s="227"/>
      <c r="CW119" s="227"/>
      <c r="CX119" s="228" t="s">
        <v>36</v>
      </c>
      <c r="CY119" s="228"/>
      <c r="CZ119" s="228"/>
      <c r="DA119" s="228"/>
      <c r="DB119" s="228"/>
      <c r="DC119" s="228"/>
      <c r="DD119" s="228"/>
      <c r="DE119" s="228"/>
      <c r="DF119" s="228"/>
      <c r="DG119" s="228"/>
      <c r="DH119" s="228"/>
      <c r="DI119" s="228"/>
      <c r="DJ119" s="229"/>
    </row>
    <row r="120" spans="1:114" ht="22.5" customHeight="1" hidden="1">
      <c r="A120" s="236" t="s">
        <v>151</v>
      </c>
      <c r="B120" s="237"/>
      <c r="C120" s="237"/>
      <c r="D120" s="237"/>
      <c r="E120" s="237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237"/>
      <c r="AV120" s="237"/>
      <c r="AW120" s="237"/>
      <c r="AX120" s="237"/>
      <c r="AY120" s="237"/>
      <c r="AZ120" s="237"/>
      <c r="BA120" s="237"/>
      <c r="BB120" s="237"/>
      <c r="BC120" s="237"/>
      <c r="BD120" s="237"/>
      <c r="BE120" s="238"/>
      <c r="BF120" s="142" t="s">
        <v>210</v>
      </c>
      <c r="BG120" s="157" t="s">
        <v>76</v>
      </c>
      <c r="BH120" s="143"/>
      <c r="BI120" s="143" t="s">
        <v>211</v>
      </c>
      <c r="BJ120" s="143" t="s">
        <v>168</v>
      </c>
      <c r="BK120" s="227"/>
      <c r="BL120" s="227"/>
      <c r="BM120" s="227"/>
      <c r="BN120" s="227"/>
      <c r="BO120" s="227"/>
      <c r="BP120" s="227"/>
      <c r="BQ120" s="227"/>
      <c r="BR120" s="227"/>
      <c r="BS120" s="227"/>
      <c r="BT120" s="227"/>
      <c r="BU120" s="227"/>
      <c r="BV120" s="227"/>
      <c r="BW120" s="227"/>
      <c r="BX120" s="227"/>
      <c r="BY120" s="227"/>
      <c r="BZ120" s="227"/>
      <c r="CA120" s="227"/>
      <c r="CB120" s="227"/>
      <c r="CC120" s="227"/>
      <c r="CD120" s="227"/>
      <c r="CE120" s="227"/>
      <c r="CF120" s="227"/>
      <c r="CG120" s="227"/>
      <c r="CH120" s="227"/>
      <c r="CI120" s="227"/>
      <c r="CJ120" s="227"/>
      <c r="CK120" s="227"/>
      <c r="CL120" s="227"/>
      <c r="CM120" s="227"/>
      <c r="CN120" s="227"/>
      <c r="CO120" s="227"/>
      <c r="CP120" s="227"/>
      <c r="CQ120" s="227"/>
      <c r="CR120" s="227"/>
      <c r="CS120" s="227"/>
      <c r="CT120" s="227"/>
      <c r="CU120" s="227"/>
      <c r="CV120" s="227"/>
      <c r="CW120" s="227"/>
      <c r="CX120" s="228" t="s">
        <v>36</v>
      </c>
      <c r="CY120" s="228"/>
      <c r="CZ120" s="228"/>
      <c r="DA120" s="228"/>
      <c r="DB120" s="228"/>
      <c r="DC120" s="228"/>
      <c r="DD120" s="228"/>
      <c r="DE120" s="228"/>
      <c r="DF120" s="228"/>
      <c r="DG120" s="228"/>
      <c r="DH120" s="228"/>
      <c r="DI120" s="228"/>
      <c r="DJ120" s="229"/>
    </row>
    <row r="121" spans="1:114" ht="11.25">
      <c r="A121" s="233"/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4"/>
      <c r="AS121" s="234"/>
      <c r="AT121" s="234"/>
      <c r="AU121" s="234"/>
      <c r="AV121" s="234"/>
      <c r="AW121" s="234"/>
      <c r="AX121" s="234"/>
      <c r="AY121" s="234"/>
      <c r="AZ121" s="234"/>
      <c r="BA121" s="234"/>
      <c r="BB121" s="234"/>
      <c r="BC121" s="234"/>
      <c r="BD121" s="234"/>
      <c r="BE121" s="235"/>
      <c r="BF121" s="142"/>
      <c r="BG121" s="143"/>
      <c r="BH121" s="140"/>
      <c r="BI121" s="143"/>
      <c r="BJ121" s="152"/>
      <c r="BK121" s="227"/>
      <c r="BL121" s="227"/>
      <c r="BM121" s="227"/>
      <c r="BN121" s="227"/>
      <c r="BO121" s="227"/>
      <c r="BP121" s="227"/>
      <c r="BQ121" s="227"/>
      <c r="BR121" s="227"/>
      <c r="BS121" s="227"/>
      <c r="BT121" s="227"/>
      <c r="BU121" s="227"/>
      <c r="BV121" s="227"/>
      <c r="BW121" s="227"/>
      <c r="BX121" s="227"/>
      <c r="BY121" s="227"/>
      <c r="BZ121" s="227"/>
      <c r="CA121" s="227"/>
      <c r="CB121" s="227"/>
      <c r="CC121" s="227"/>
      <c r="CD121" s="227"/>
      <c r="CE121" s="227"/>
      <c r="CF121" s="227"/>
      <c r="CG121" s="227"/>
      <c r="CH121" s="227"/>
      <c r="CI121" s="227"/>
      <c r="CJ121" s="227"/>
      <c r="CK121" s="227"/>
      <c r="CL121" s="227"/>
      <c r="CM121" s="227"/>
      <c r="CN121" s="227"/>
      <c r="CO121" s="227"/>
      <c r="CP121" s="227"/>
      <c r="CQ121" s="227"/>
      <c r="CR121" s="227"/>
      <c r="CS121" s="227"/>
      <c r="CT121" s="227"/>
      <c r="CU121" s="227"/>
      <c r="CV121" s="227"/>
      <c r="CW121" s="227"/>
      <c r="CX121" s="228"/>
      <c r="CY121" s="228"/>
      <c r="CZ121" s="228"/>
      <c r="DA121" s="228"/>
      <c r="DB121" s="228"/>
      <c r="DC121" s="228"/>
      <c r="DD121" s="228"/>
      <c r="DE121" s="228"/>
      <c r="DF121" s="228"/>
      <c r="DG121" s="228"/>
      <c r="DH121" s="228"/>
      <c r="DI121" s="228"/>
      <c r="DJ121" s="229"/>
    </row>
    <row r="122" spans="1:114" ht="11.25">
      <c r="A122" s="225" t="s">
        <v>463</v>
      </c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225"/>
      <c r="V122" s="225"/>
      <c r="W122" s="225"/>
      <c r="X122" s="225"/>
      <c r="Y122" s="225"/>
      <c r="Z122" s="225"/>
      <c r="AA122" s="225"/>
      <c r="AB122" s="225"/>
      <c r="AC122" s="225"/>
      <c r="AD122" s="225"/>
      <c r="AE122" s="225"/>
      <c r="AF122" s="225"/>
      <c r="AG122" s="225"/>
      <c r="AH122" s="225"/>
      <c r="AI122" s="225"/>
      <c r="AJ122" s="225"/>
      <c r="AK122" s="225"/>
      <c r="AL122" s="225"/>
      <c r="AM122" s="225"/>
      <c r="AN122" s="225"/>
      <c r="AO122" s="225"/>
      <c r="AP122" s="225"/>
      <c r="AQ122" s="225"/>
      <c r="AR122" s="225"/>
      <c r="AS122" s="225"/>
      <c r="AT122" s="225"/>
      <c r="AU122" s="225"/>
      <c r="AV122" s="225"/>
      <c r="AW122" s="225"/>
      <c r="AX122" s="225"/>
      <c r="AY122" s="225"/>
      <c r="AZ122" s="225"/>
      <c r="BA122" s="225"/>
      <c r="BB122" s="225"/>
      <c r="BC122" s="225"/>
      <c r="BD122" s="225"/>
      <c r="BE122" s="226"/>
      <c r="BF122" s="145" t="s">
        <v>78</v>
      </c>
      <c r="BG122" s="146" t="s">
        <v>79</v>
      </c>
      <c r="BH122" s="140"/>
      <c r="BI122" s="146"/>
      <c r="BJ122" s="152"/>
      <c r="BK122" s="227"/>
      <c r="BL122" s="227"/>
      <c r="BM122" s="227"/>
      <c r="BN122" s="227"/>
      <c r="BO122" s="227"/>
      <c r="BP122" s="227"/>
      <c r="BQ122" s="227"/>
      <c r="BR122" s="227"/>
      <c r="BS122" s="227"/>
      <c r="BT122" s="227"/>
      <c r="BU122" s="227"/>
      <c r="BV122" s="227"/>
      <c r="BW122" s="227"/>
      <c r="BX122" s="227"/>
      <c r="BY122" s="227"/>
      <c r="BZ122" s="227"/>
      <c r="CA122" s="227"/>
      <c r="CB122" s="227"/>
      <c r="CC122" s="227"/>
      <c r="CD122" s="227"/>
      <c r="CE122" s="227"/>
      <c r="CF122" s="227"/>
      <c r="CG122" s="227"/>
      <c r="CH122" s="227"/>
      <c r="CI122" s="227"/>
      <c r="CJ122" s="227"/>
      <c r="CK122" s="227"/>
      <c r="CL122" s="227"/>
      <c r="CM122" s="227"/>
      <c r="CN122" s="227"/>
      <c r="CO122" s="227"/>
      <c r="CP122" s="227"/>
      <c r="CQ122" s="227"/>
      <c r="CR122" s="227"/>
      <c r="CS122" s="227"/>
      <c r="CT122" s="227"/>
      <c r="CU122" s="227"/>
      <c r="CV122" s="227"/>
      <c r="CW122" s="227"/>
      <c r="CX122" s="228" t="s">
        <v>36</v>
      </c>
      <c r="CY122" s="228"/>
      <c r="CZ122" s="228"/>
      <c r="DA122" s="228"/>
      <c r="DB122" s="228"/>
      <c r="DC122" s="228"/>
      <c r="DD122" s="228"/>
      <c r="DE122" s="228"/>
      <c r="DF122" s="228"/>
      <c r="DG122" s="228"/>
      <c r="DH122" s="228"/>
      <c r="DI122" s="228"/>
      <c r="DJ122" s="229"/>
    </row>
    <row r="123" spans="1:114" ht="11.25">
      <c r="A123" s="230" t="s">
        <v>464</v>
      </c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1"/>
      <c r="O123" s="231"/>
      <c r="P123" s="231"/>
      <c r="Q123" s="231"/>
      <c r="R123" s="231"/>
      <c r="S123" s="231"/>
      <c r="T123" s="231"/>
      <c r="U123" s="231"/>
      <c r="V123" s="231"/>
      <c r="W123" s="231"/>
      <c r="X123" s="231"/>
      <c r="Y123" s="231"/>
      <c r="Z123" s="231"/>
      <c r="AA123" s="231"/>
      <c r="AB123" s="231"/>
      <c r="AC123" s="231"/>
      <c r="AD123" s="231"/>
      <c r="AE123" s="231"/>
      <c r="AF123" s="231"/>
      <c r="AG123" s="231"/>
      <c r="AH123" s="231"/>
      <c r="AI123" s="231"/>
      <c r="AJ123" s="231"/>
      <c r="AK123" s="231"/>
      <c r="AL123" s="231"/>
      <c r="AM123" s="231"/>
      <c r="AN123" s="231"/>
      <c r="AO123" s="231"/>
      <c r="AP123" s="231"/>
      <c r="AQ123" s="231"/>
      <c r="AR123" s="231"/>
      <c r="AS123" s="231"/>
      <c r="AT123" s="231"/>
      <c r="AU123" s="231"/>
      <c r="AV123" s="231"/>
      <c r="AW123" s="231"/>
      <c r="AX123" s="231"/>
      <c r="AY123" s="231"/>
      <c r="AZ123" s="231"/>
      <c r="BA123" s="231"/>
      <c r="BB123" s="231"/>
      <c r="BC123" s="231"/>
      <c r="BD123" s="231"/>
      <c r="BE123" s="232"/>
      <c r="BF123" s="142" t="s">
        <v>80</v>
      </c>
      <c r="BG123" s="143"/>
      <c r="BH123" s="140"/>
      <c r="BI123" s="143"/>
      <c r="BJ123" s="152"/>
      <c r="BK123" s="227"/>
      <c r="BL123" s="227"/>
      <c r="BM123" s="227"/>
      <c r="BN123" s="227"/>
      <c r="BO123" s="227"/>
      <c r="BP123" s="227"/>
      <c r="BQ123" s="227"/>
      <c r="BR123" s="227"/>
      <c r="BS123" s="227"/>
      <c r="BT123" s="227"/>
      <c r="BU123" s="227"/>
      <c r="BV123" s="227"/>
      <c r="BW123" s="227"/>
      <c r="BX123" s="227"/>
      <c r="BY123" s="227"/>
      <c r="BZ123" s="227"/>
      <c r="CA123" s="227"/>
      <c r="CB123" s="227"/>
      <c r="CC123" s="227"/>
      <c r="CD123" s="227"/>
      <c r="CE123" s="227"/>
      <c r="CF123" s="227"/>
      <c r="CG123" s="227"/>
      <c r="CH123" s="227"/>
      <c r="CI123" s="227"/>
      <c r="CJ123" s="227"/>
      <c r="CK123" s="227"/>
      <c r="CL123" s="227"/>
      <c r="CM123" s="227"/>
      <c r="CN123" s="227"/>
      <c r="CO123" s="227"/>
      <c r="CP123" s="227"/>
      <c r="CQ123" s="227"/>
      <c r="CR123" s="227"/>
      <c r="CS123" s="227"/>
      <c r="CT123" s="227"/>
      <c r="CU123" s="227"/>
      <c r="CV123" s="227"/>
      <c r="CW123" s="227"/>
      <c r="CX123" s="228" t="s">
        <v>36</v>
      </c>
      <c r="CY123" s="228"/>
      <c r="CZ123" s="228"/>
      <c r="DA123" s="228"/>
      <c r="DB123" s="228"/>
      <c r="DC123" s="228"/>
      <c r="DD123" s="228"/>
      <c r="DE123" s="228"/>
      <c r="DF123" s="228"/>
      <c r="DG123" s="228"/>
      <c r="DH123" s="228"/>
      <c r="DI123" s="228"/>
      <c r="DJ123" s="229"/>
    </row>
    <row r="124" spans="1:114" ht="11.25">
      <c r="A124" s="230" t="s">
        <v>465</v>
      </c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1"/>
      <c r="U124" s="231"/>
      <c r="V124" s="231"/>
      <c r="W124" s="231"/>
      <c r="X124" s="231"/>
      <c r="Y124" s="231"/>
      <c r="Z124" s="231"/>
      <c r="AA124" s="231"/>
      <c r="AB124" s="231"/>
      <c r="AC124" s="231"/>
      <c r="AD124" s="231"/>
      <c r="AE124" s="231"/>
      <c r="AF124" s="231"/>
      <c r="AG124" s="231"/>
      <c r="AH124" s="231"/>
      <c r="AI124" s="231"/>
      <c r="AJ124" s="231"/>
      <c r="AK124" s="231"/>
      <c r="AL124" s="231"/>
      <c r="AM124" s="231"/>
      <c r="AN124" s="231"/>
      <c r="AO124" s="231"/>
      <c r="AP124" s="231"/>
      <c r="AQ124" s="231"/>
      <c r="AR124" s="231"/>
      <c r="AS124" s="231"/>
      <c r="AT124" s="231"/>
      <c r="AU124" s="231"/>
      <c r="AV124" s="231"/>
      <c r="AW124" s="231"/>
      <c r="AX124" s="231"/>
      <c r="AY124" s="231"/>
      <c r="AZ124" s="231"/>
      <c r="BA124" s="231"/>
      <c r="BB124" s="231"/>
      <c r="BC124" s="231"/>
      <c r="BD124" s="231"/>
      <c r="BE124" s="232"/>
      <c r="BF124" s="142" t="s">
        <v>81</v>
      </c>
      <c r="BG124" s="143"/>
      <c r="BH124" s="140"/>
      <c r="BI124" s="143"/>
      <c r="BJ124" s="152"/>
      <c r="BK124" s="227"/>
      <c r="BL124" s="227"/>
      <c r="BM124" s="227"/>
      <c r="BN124" s="227"/>
      <c r="BO124" s="227"/>
      <c r="BP124" s="227"/>
      <c r="BQ124" s="227"/>
      <c r="BR124" s="227"/>
      <c r="BS124" s="227"/>
      <c r="BT124" s="227"/>
      <c r="BU124" s="227"/>
      <c r="BV124" s="227"/>
      <c r="BW124" s="227"/>
      <c r="BX124" s="227"/>
      <c r="BY124" s="227"/>
      <c r="BZ124" s="227"/>
      <c r="CA124" s="227"/>
      <c r="CB124" s="227"/>
      <c r="CC124" s="227"/>
      <c r="CD124" s="227"/>
      <c r="CE124" s="227"/>
      <c r="CF124" s="227"/>
      <c r="CG124" s="227"/>
      <c r="CH124" s="227"/>
      <c r="CI124" s="227"/>
      <c r="CJ124" s="227"/>
      <c r="CK124" s="227"/>
      <c r="CL124" s="227"/>
      <c r="CM124" s="227"/>
      <c r="CN124" s="227"/>
      <c r="CO124" s="227"/>
      <c r="CP124" s="227"/>
      <c r="CQ124" s="227"/>
      <c r="CR124" s="227"/>
      <c r="CS124" s="227"/>
      <c r="CT124" s="227"/>
      <c r="CU124" s="227"/>
      <c r="CV124" s="227"/>
      <c r="CW124" s="227"/>
      <c r="CX124" s="228" t="s">
        <v>36</v>
      </c>
      <c r="CY124" s="228"/>
      <c r="CZ124" s="228"/>
      <c r="DA124" s="228"/>
      <c r="DB124" s="228"/>
      <c r="DC124" s="228"/>
      <c r="DD124" s="228"/>
      <c r="DE124" s="228"/>
      <c r="DF124" s="228"/>
      <c r="DG124" s="228"/>
      <c r="DH124" s="228"/>
      <c r="DI124" s="228"/>
      <c r="DJ124" s="229"/>
    </row>
    <row r="125" spans="1:114" ht="11.25">
      <c r="A125" s="230" t="s">
        <v>466</v>
      </c>
      <c r="B125" s="231"/>
      <c r="C125" s="231"/>
      <c r="D125" s="231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1"/>
      <c r="AF125" s="231"/>
      <c r="AG125" s="231"/>
      <c r="AH125" s="231"/>
      <c r="AI125" s="231"/>
      <c r="AJ125" s="231"/>
      <c r="AK125" s="231"/>
      <c r="AL125" s="231"/>
      <c r="AM125" s="231"/>
      <c r="AN125" s="231"/>
      <c r="AO125" s="231"/>
      <c r="AP125" s="231"/>
      <c r="AQ125" s="231"/>
      <c r="AR125" s="231"/>
      <c r="AS125" s="231"/>
      <c r="AT125" s="231"/>
      <c r="AU125" s="231"/>
      <c r="AV125" s="231"/>
      <c r="AW125" s="231"/>
      <c r="AX125" s="231"/>
      <c r="AY125" s="231"/>
      <c r="AZ125" s="231"/>
      <c r="BA125" s="231"/>
      <c r="BB125" s="231"/>
      <c r="BC125" s="231"/>
      <c r="BD125" s="231"/>
      <c r="BE125" s="232"/>
      <c r="BF125" s="142" t="s">
        <v>82</v>
      </c>
      <c r="BG125" s="143"/>
      <c r="BH125" s="140"/>
      <c r="BI125" s="143"/>
      <c r="BJ125" s="152"/>
      <c r="BK125" s="227"/>
      <c r="BL125" s="227"/>
      <c r="BM125" s="227"/>
      <c r="BN125" s="227"/>
      <c r="BO125" s="227"/>
      <c r="BP125" s="227"/>
      <c r="BQ125" s="227"/>
      <c r="BR125" s="227"/>
      <c r="BS125" s="227"/>
      <c r="BT125" s="227"/>
      <c r="BU125" s="227"/>
      <c r="BV125" s="227"/>
      <c r="BW125" s="227"/>
      <c r="BX125" s="227"/>
      <c r="BY125" s="227"/>
      <c r="BZ125" s="227"/>
      <c r="CA125" s="227"/>
      <c r="CB125" s="227"/>
      <c r="CC125" s="227"/>
      <c r="CD125" s="227"/>
      <c r="CE125" s="227"/>
      <c r="CF125" s="227"/>
      <c r="CG125" s="227"/>
      <c r="CH125" s="227"/>
      <c r="CI125" s="227"/>
      <c r="CJ125" s="227"/>
      <c r="CK125" s="227"/>
      <c r="CL125" s="227"/>
      <c r="CM125" s="227"/>
      <c r="CN125" s="227"/>
      <c r="CO125" s="227"/>
      <c r="CP125" s="227"/>
      <c r="CQ125" s="227"/>
      <c r="CR125" s="227"/>
      <c r="CS125" s="227"/>
      <c r="CT125" s="227"/>
      <c r="CU125" s="227"/>
      <c r="CV125" s="227"/>
      <c r="CW125" s="227"/>
      <c r="CX125" s="228" t="s">
        <v>36</v>
      </c>
      <c r="CY125" s="228"/>
      <c r="CZ125" s="228"/>
      <c r="DA125" s="228"/>
      <c r="DB125" s="228"/>
      <c r="DC125" s="228"/>
      <c r="DD125" s="228"/>
      <c r="DE125" s="228"/>
      <c r="DF125" s="228"/>
      <c r="DG125" s="228"/>
      <c r="DH125" s="228"/>
      <c r="DI125" s="228"/>
      <c r="DJ125" s="229"/>
    </row>
    <row r="126" spans="1:114" ht="11.25">
      <c r="A126" s="225" t="s">
        <v>467</v>
      </c>
      <c r="B126" s="225"/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225"/>
      <c r="V126" s="225"/>
      <c r="W126" s="225"/>
      <c r="X126" s="225"/>
      <c r="Y126" s="225"/>
      <c r="Z126" s="225"/>
      <c r="AA126" s="225"/>
      <c r="AB126" s="225"/>
      <c r="AC126" s="225"/>
      <c r="AD126" s="225"/>
      <c r="AE126" s="225"/>
      <c r="AF126" s="225"/>
      <c r="AG126" s="225"/>
      <c r="AH126" s="225"/>
      <c r="AI126" s="225"/>
      <c r="AJ126" s="225"/>
      <c r="AK126" s="225"/>
      <c r="AL126" s="225"/>
      <c r="AM126" s="225"/>
      <c r="AN126" s="225"/>
      <c r="AO126" s="225"/>
      <c r="AP126" s="225"/>
      <c r="AQ126" s="225"/>
      <c r="AR126" s="225"/>
      <c r="AS126" s="225"/>
      <c r="AT126" s="225"/>
      <c r="AU126" s="225"/>
      <c r="AV126" s="225"/>
      <c r="AW126" s="225"/>
      <c r="AX126" s="225"/>
      <c r="AY126" s="225"/>
      <c r="AZ126" s="225"/>
      <c r="BA126" s="225"/>
      <c r="BB126" s="225"/>
      <c r="BC126" s="225"/>
      <c r="BD126" s="225"/>
      <c r="BE126" s="226"/>
      <c r="BF126" s="145" t="s">
        <v>83</v>
      </c>
      <c r="BG126" s="146" t="s">
        <v>36</v>
      </c>
      <c r="BH126" s="140"/>
      <c r="BI126" s="146"/>
      <c r="BJ126" s="152"/>
      <c r="BK126" s="227"/>
      <c r="BL126" s="227"/>
      <c r="BM126" s="227"/>
      <c r="BN126" s="227"/>
      <c r="BO126" s="227"/>
      <c r="BP126" s="227"/>
      <c r="BQ126" s="227"/>
      <c r="BR126" s="227"/>
      <c r="BS126" s="227"/>
      <c r="BT126" s="227"/>
      <c r="BU126" s="227"/>
      <c r="BV126" s="227"/>
      <c r="BW126" s="227"/>
      <c r="BX126" s="227"/>
      <c r="BY126" s="227"/>
      <c r="BZ126" s="227"/>
      <c r="CA126" s="227"/>
      <c r="CB126" s="227"/>
      <c r="CC126" s="227"/>
      <c r="CD126" s="227"/>
      <c r="CE126" s="227"/>
      <c r="CF126" s="227"/>
      <c r="CG126" s="227"/>
      <c r="CH126" s="227"/>
      <c r="CI126" s="227"/>
      <c r="CJ126" s="227"/>
      <c r="CK126" s="227"/>
      <c r="CL126" s="227"/>
      <c r="CM126" s="227"/>
      <c r="CN126" s="227"/>
      <c r="CO126" s="227"/>
      <c r="CP126" s="227"/>
      <c r="CQ126" s="227"/>
      <c r="CR126" s="227"/>
      <c r="CS126" s="227"/>
      <c r="CT126" s="227"/>
      <c r="CU126" s="227"/>
      <c r="CV126" s="227"/>
      <c r="CW126" s="227"/>
      <c r="CX126" s="228" t="s">
        <v>36</v>
      </c>
      <c r="CY126" s="228"/>
      <c r="CZ126" s="228"/>
      <c r="DA126" s="228"/>
      <c r="DB126" s="228"/>
      <c r="DC126" s="228"/>
      <c r="DD126" s="228"/>
      <c r="DE126" s="228"/>
      <c r="DF126" s="228"/>
      <c r="DG126" s="228"/>
      <c r="DH126" s="228"/>
      <c r="DI126" s="228"/>
      <c r="DJ126" s="229"/>
    </row>
    <row r="127" spans="1:114" ht="30" customHeight="1">
      <c r="A127" s="222" t="s">
        <v>84</v>
      </c>
      <c r="B127" s="223"/>
      <c r="C127" s="223"/>
      <c r="D127" s="223"/>
      <c r="E127" s="223"/>
      <c r="F127" s="223"/>
      <c r="G127" s="223"/>
      <c r="H127" s="223"/>
      <c r="I127" s="223"/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142" t="s">
        <v>85</v>
      </c>
      <c r="BG127" s="20" t="s">
        <v>86</v>
      </c>
      <c r="BH127" s="140"/>
      <c r="BI127" s="143"/>
      <c r="BJ127" s="152"/>
      <c r="BK127" s="219"/>
      <c r="BL127" s="220"/>
      <c r="BM127" s="220"/>
      <c r="BN127" s="220"/>
      <c r="BO127" s="220"/>
      <c r="BP127" s="220"/>
      <c r="BQ127" s="220"/>
      <c r="BR127" s="220"/>
      <c r="BS127" s="220"/>
      <c r="BT127" s="220"/>
      <c r="BU127" s="220"/>
      <c r="BV127" s="220"/>
      <c r="BW127" s="224"/>
      <c r="BX127" s="219"/>
      <c r="BY127" s="220"/>
      <c r="BZ127" s="220"/>
      <c r="CA127" s="220"/>
      <c r="CB127" s="220"/>
      <c r="CC127" s="220"/>
      <c r="CD127" s="220"/>
      <c r="CE127" s="220"/>
      <c r="CF127" s="220"/>
      <c r="CG127" s="220"/>
      <c r="CH127" s="220"/>
      <c r="CI127" s="220"/>
      <c r="CJ127" s="224"/>
      <c r="CK127" s="219"/>
      <c r="CL127" s="220"/>
      <c r="CM127" s="220"/>
      <c r="CN127" s="220"/>
      <c r="CO127" s="220"/>
      <c r="CP127" s="220"/>
      <c r="CQ127" s="220"/>
      <c r="CR127" s="220"/>
      <c r="CS127" s="220"/>
      <c r="CT127" s="220"/>
      <c r="CU127" s="220"/>
      <c r="CV127" s="220"/>
      <c r="CW127" s="224"/>
      <c r="CX127" s="219" t="s">
        <v>36</v>
      </c>
      <c r="CY127" s="220"/>
      <c r="CZ127" s="220"/>
      <c r="DA127" s="220"/>
      <c r="DB127" s="220"/>
      <c r="DC127" s="220"/>
      <c r="DD127" s="220"/>
      <c r="DE127" s="220"/>
      <c r="DF127" s="220"/>
      <c r="DG127" s="220"/>
      <c r="DH127" s="220"/>
      <c r="DI127" s="220"/>
      <c r="DJ127" s="221"/>
    </row>
  </sheetData>
  <sheetProtection/>
  <mergeCells count="556">
    <mergeCell ref="A79:BE79"/>
    <mergeCell ref="BK79:BW79"/>
    <mergeCell ref="BX79:CJ79"/>
    <mergeCell ref="CK79:CW79"/>
    <mergeCell ref="CX79:DJ79"/>
    <mergeCell ref="A104:BE104"/>
    <mergeCell ref="BK104:BW104"/>
    <mergeCell ref="BX104:CJ104"/>
    <mergeCell ref="CK104:CW104"/>
    <mergeCell ref="CX104:DJ104"/>
    <mergeCell ref="A76:BE76"/>
    <mergeCell ref="BK76:BW76"/>
    <mergeCell ref="BX76:CJ76"/>
    <mergeCell ref="CK76:CW76"/>
    <mergeCell ref="CX76:DJ76"/>
    <mergeCell ref="A77:BE77"/>
    <mergeCell ref="BK77:BW77"/>
    <mergeCell ref="BX77:CJ77"/>
    <mergeCell ref="CK77:CW77"/>
    <mergeCell ref="CX77:DJ77"/>
    <mergeCell ref="BO2:DJ2"/>
    <mergeCell ref="BR1:DJ1"/>
    <mergeCell ref="BH51:BH52"/>
    <mergeCell ref="BI51:BI52"/>
    <mergeCell ref="BJ51:BJ52"/>
    <mergeCell ref="CB7:DJ7"/>
    <mergeCell ref="CB8:DJ8"/>
    <mergeCell ref="CB9:CN9"/>
    <mergeCell ref="CQ9:DJ9"/>
    <mergeCell ref="CB4:DJ4"/>
    <mergeCell ref="CB5:DJ5"/>
    <mergeCell ref="CB6:DJ6"/>
    <mergeCell ref="AL14:AM14"/>
    <mergeCell ref="A42:BE42"/>
    <mergeCell ref="BK42:BW42"/>
    <mergeCell ref="AQ14:BF14"/>
    <mergeCell ref="BH14:BJ14"/>
    <mergeCell ref="BF26:BF28"/>
    <mergeCell ref="BH13:BJ13"/>
    <mergeCell ref="BX42:CJ42"/>
    <mergeCell ref="CK42:CW42"/>
    <mergeCell ref="CX16:DJ16"/>
    <mergeCell ref="CX20:DJ20"/>
    <mergeCell ref="CB10:CN10"/>
    <mergeCell ref="CQ10:DJ10"/>
    <mergeCell ref="CB11:CC11"/>
    <mergeCell ref="CD11:CF11"/>
    <mergeCell ref="CG11:CH11"/>
    <mergeCell ref="CJ11:CX11"/>
    <mergeCell ref="CY11:DA11"/>
    <mergeCell ref="DB11:DD11"/>
    <mergeCell ref="K21:BU21"/>
    <mergeCell ref="CX21:DJ21"/>
    <mergeCell ref="CX14:DJ15"/>
    <mergeCell ref="A17:AA17"/>
    <mergeCell ref="CX17:DJ17"/>
    <mergeCell ref="AB18:BU18"/>
    <mergeCell ref="CX18:DJ18"/>
    <mergeCell ref="AN14:AP14"/>
    <mergeCell ref="CX19:DJ19"/>
    <mergeCell ref="AO16:AR16"/>
    <mergeCell ref="AS16:AU16"/>
    <mergeCell ref="AV16:AW16"/>
    <mergeCell ref="AY16:BF16"/>
    <mergeCell ref="BH16:BI16"/>
    <mergeCell ref="CX22:DJ22"/>
    <mergeCell ref="A24:DJ24"/>
    <mergeCell ref="A26:BE28"/>
    <mergeCell ref="CQ27:CS27"/>
    <mergeCell ref="CT27:CW27"/>
    <mergeCell ref="CX27:DJ28"/>
    <mergeCell ref="BK28:BW28"/>
    <mergeCell ref="BX28:CJ28"/>
    <mergeCell ref="BK26:DJ26"/>
    <mergeCell ref="BG26:BG28"/>
    <mergeCell ref="CK28:CW28"/>
    <mergeCell ref="BQ27:BS27"/>
    <mergeCell ref="BT27:BW27"/>
    <mergeCell ref="BX27:CC27"/>
    <mergeCell ref="CD27:CF27"/>
    <mergeCell ref="BK27:BP27"/>
    <mergeCell ref="CG27:CJ27"/>
    <mergeCell ref="CK27:CP27"/>
    <mergeCell ref="CX29:DJ29"/>
    <mergeCell ref="CX30:DJ30"/>
    <mergeCell ref="CX31:DJ31"/>
    <mergeCell ref="A29:BE29"/>
    <mergeCell ref="BK29:BW29"/>
    <mergeCell ref="BX29:CJ29"/>
    <mergeCell ref="A30:BE30"/>
    <mergeCell ref="BK30:BW30"/>
    <mergeCell ref="BX30:CJ30"/>
    <mergeCell ref="A31:BE31"/>
    <mergeCell ref="CK30:CW30"/>
    <mergeCell ref="BK31:BW31"/>
    <mergeCell ref="BX31:CJ31"/>
    <mergeCell ref="CK31:CW31"/>
    <mergeCell ref="CK29:CW29"/>
    <mergeCell ref="BX34:CJ34"/>
    <mergeCell ref="BX33:CJ33"/>
    <mergeCell ref="CK33:CW33"/>
    <mergeCell ref="A32:BE32"/>
    <mergeCell ref="BK32:BW32"/>
    <mergeCell ref="BX32:CJ32"/>
    <mergeCell ref="CK32:CW32"/>
    <mergeCell ref="CX32:DJ32"/>
    <mergeCell ref="CK35:CW35"/>
    <mergeCell ref="CK34:CW34"/>
    <mergeCell ref="CX34:DJ34"/>
    <mergeCell ref="A33:BE33"/>
    <mergeCell ref="BK33:BW33"/>
    <mergeCell ref="CX33:DJ33"/>
    <mergeCell ref="A34:BE34"/>
    <mergeCell ref="BK34:BW34"/>
    <mergeCell ref="CX35:DJ35"/>
    <mergeCell ref="A36:BE36"/>
    <mergeCell ref="BK36:BW36"/>
    <mergeCell ref="BX36:CJ36"/>
    <mergeCell ref="CK36:CW36"/>
    <mergeCell ref="CX36:DJ36"/>
    <mergeCell ref="A35:BE35"/>
    <mergeCell ref="BK35:BW35"/>
    <mergeCell ref="BX35:CJ35"/>
    <mergeCell ref="CX39:DJ39"/>
    <mergeCell ref="A38:BE38"/>
    <mergeCell ref="BK38:BW38"/>
    <mergeCell ref="BX38:CJ38"/>
    <mergeCell ref="CK38:CW38"/>
    <mergeCell ref="A37:BE37"/>
    <mergeCell ref="BK37:BW37"/>
    <mergeCell ref="BX37:CJ37"/>
    <mergeCell ref="CK37:CW37"/>
    <mergeCell ref="CX37:DJ37"/>
    <mergeCell ref="A40:BE40"/>
    <mergeCell ref="BK40:BW40"/>
    <mergeCell ref="BX40:CJ40"/>
    <mergeCell ref="CK40:CW40"/>
    <mergeCell ref="CX38:DJ38"/>
    <mergeCell ref="A39:BE39"/>
    <mergeCell ref="BK39:BW39"/>
    <mergeCell ref="BX39:CJ39"/>
    <mergeCell ref="CX40:DJ40"/>
    <mergeCell ref="CK39:CW39"/>
    <mergeCell ref="CK43:CW43"/>
    <mergeCell ref="A41:BE41"/>
    <mergeCell ref="BK41:BW41"/>
    <mergeCell ref="BX41:CJ41"/>
    <mergeCell ref="CK41:CW41"/>
    <mergeCell ref="CX41:DJ41"/>
    <mergeCell ref="CX42:DJ42"/>
    <mergeCell ref="CX43:DJ43"/>
    <mergeCell ref="A43:BE43"/>
    <mergeCell ref="BK43:BW43"/>
    <mergeCell ref="A44:BE44"/>
    <mergeCell ref="BK44:BW44"/>
    <mergeCell ref="BX44:CJ44"/>
    <mergeCell ref="CX45:DJ45"/>
    <mergeCell ref="CK44:CW44"/>
    <mergeCell ref="CX44:DJ44"/>
    <mergeCell ref="BX43:CJ43"/>
    <mergeCell ref="A46:BE46"/>
    <mergeCell ref="BK46:BW46"/>
    <mergeCell ref="BX46:CJ46"/>
    <mergeCell ref="CK46:CW46"/>
    <mergeCell ref="CX46:DJ46"/>
    <mergeCell ref="A45:BE45"/>
    <mergeCell ref="BK45:BW45"/>
    <mergeCell ref="BX45:CJ45"/>
    <mergeCell ref="CK45:CW45"/>
    <mergeCell ref="CX47:DJ47"/>
    <mergeCell ref="A47:BE47"/>
    <mergeCell ref="BK47:BW47"/>
    <mergeCell ref="BX47:CJ47"/>
    <mergeCell ref="CK47:CW47"/>
    <mergeCell ref="A105:BE105"/>
    <mergeCell ref="BK105:BW105"/>
    <mergeCell ref="BX105:CJ105"/>
    <mergeCell ref="CK105:CW105"/>
    <mergeCell ref="CX105:DJ105"/>
    <mergeCell ref="A48:BE48"/>
    <mergeCell ref="BK48:BW48"/>
    <mergeCell ref="BX48:CJ48"/>
    <mergeCell ref="CK48:CW48"/>
    <mergeCell ref="CX48:DJ48"/>
    <mergeCell ref="A106:BE106"/>
    <mergeCell ref="BK106:BW106"/>
    <mergeCell ref="BX106:CJ106"/>
    <mergeCell ref="CK106:CW106"/>
    <mergeCell ref="CX106:DJ106"/>
    <mergeCell ref="CX49:DJ49"/>
    <mergeCell ref="A50:BE50"/>
    <mergeCell ref="BK50:BW50"/>
    <mergeCell ref="BX50:CJ50"/>
    <mergeCell ref="CK50:CW50"/>
    <mergeCell ref="CX50:DJ50"/>
    <mergeCell ref="A49:BE49"/>
    <mergeCell ref="BK49:BW49"/>
    <mergeCell ref="BX49:CJ49"/>
    <mergeCell ref="CK49:CW49"/>
    <mergeCell ref="A54:BE54"/>
    <mergeCell ref="A51:BE51"/>
    <mergeCell ref="BF51:BF52"/>
    <mergeCell ref="BG51:BG52"/>
    <mergeCell ref="BK51:BW52"/>
    <mergeCell ref="BX51:CJ52"/>
    <mergeCell ref="A52:BE52"/>
    <mergeCell ref="A58:BE58"/>
    <mergeCell ref="BK58:BW58"/>
    <mergeCell ref="BX58:CJ58"/>
    <mergeCell ref="CK58:CW58"/>
    <mergeCell ref="CX58:DJ58"/>
    <mergeCell ref="A53:BE53"/>
    <mergeCell ref="BK53:BW53"/>
    <mergeCell ref="BX53:CJ53"/>
    <mergeCell ref="BK54:BW54"/>
    <mergeCell ref="BX54:CJ54"/>
    <mergeCell ref="CK59:CW59"/>
    <mergeCell ref="CK51:CW52"/>
    <mergeCell ref="CX51:DJ52"/>
    <mergeCell ref="CK53:CW53"/>
    <mergeCell ref="CX53:DJ53"/>
    <mergeCell ref="CX54:DJ54"/>
    <mergeCell ref="CK54:CW54"/>
    <mergeCell ref="CX59:DJ59"/>
    <mergeCell ref="CX55:DJ55"/>
    <mergeCell ref="CX57:DJ57"/>
    <mergeCell ref="CX61:DJ61"/>
    <mergeCell ref="CK60:CW60"/>
    <mergeCell ref="CX60:DJ60"/>
    <mergeCell ref="CX62:DJ62"/>
    <mergeCell ref="A61:BE61"/>
    <mergeCell ref="BK61:BW61"/>
    <mergeCell ref="BX61:CJ61"/>
    <mergeCell ref="CK61:CW61"/>
    <mergeCell ref="A59:BE59"/>
    <mergeCell ref="BK59:BW59"/>
    <mergeCell ref="BX59:CJ59"/>
    <mergeCell ref="A62:BE62"/>
    <mergeCell ref="BK62:BW62"/>
    <mergeCell ref="BX62:CJ62"/>
    <mergeCell ref="A60:BE60"/>
    <mergeCell ref="BK60:BW60"/>
    <mergeCell ref="BX60:CJ60"/>
    <mergeCell ref="CX65:DJ65"/>
    <mergeCell ref="CK63:CW63"/>
    <mergeCell ref="BK65:BW65"/>
    <mergeCell ref="BX65:CJ65"/>
    <mergeCell ref="CK65:CW65"/>
    <mergeCell ref="CX63:DJ63"/>
    <mergeCell ref="CX64:DJ64"/>
    <mergeCell ref="A64:BE64"/>
    <mergeCell ref="BK64:BW64"/>
    <mergeCell ref="BX64:CJ64"/>
    <mergeCell ref="CK64:CW64"/>
    <mergeCell ref="A63:BE63"/>
    <mergeCell ref="A57:BE57"/>
    <mergeCell ref="BK57:BW57"/>
    <mergeCell ref="BK63:BW63"/>
    <mergeCell ref="BX63:CJ63"/>
    <mergeCell ref="CK62:CW62"/>
    <mergeCell ref="BX57:CJ57"/>
    <mergeCell ref="A56:BE56"/>
    <mergeCell ref="CK57:CW57"/>
    <mergeCell ref="BK56:BW56"/>
    <mergeCell ref="BX56:CJ56"/>
    <mergeCell ref="CK56:CW56"/>
    <mergeCell ref="CX56:DJ56"/>
    <mergeCell ref="A55:BE55"/>
    <mergeCell ref="BK55:BW55"/>
    <mergeCell ref="BX55:CJ55"/>
    <mergeCell ref="CK55:CW55"/>
    <mergeCell ref="CX67:DJ67"/>
    <mergeCell ref="A66:BE66"/>
    <mergeCell ref="BK66:BW66"/>
    <mergeCell ref="BX66:CJ66"/>
    <mergeCell ref="CK66:CW66"/>
    <mergeCell ref="A65:BE65"/>
    <mergeCell ref="CX69:DJ69"/>
    <mergeCell ref="A68:BE68"/>
    <mergeCell ref="BK68:BW68"/>
    <mergeCell ref="BX68:CJ68"/>
    <mergeCell ref="CK68:CW68"/>
    <mergeCell ref="CX66:DJ66"/>
    <mergeCell ref="A67:BE67"/>
    <mergeCell ref="BK67:BW67"/>
    <mergeCell ref="BX67:CJ67"/>
    <mergeCell ref="CK67:CW67"/>
    <mergeCell ref="A70:BE70"/>
    <mergeCell ref="BK70:BW70"/>
    <mergeCell ref="BX70:CJ70"/>
    <mergeCell ref="CK70:CW70"/>
    <mergeCell ref="CX68:DJ68"/>
    <mergeCell ref="A69:BE69"/>
    <mergeCell ref="BK69:BW69"/>
    <mergeCell ref="BX69:CJ69"/>
    <mergeCell ref="CX70:DJ70"/>
    <mergeCell ref="CK69:CW69"/>
    <mergeCell ref="CX73:DJ73"/>
    <mergeCell ref="A72:BE72"/>
    <mergeCell ref="BK72:BW72"/>
    <mergeCell ref="BX72:CJ72"/>
    <mergeCell ref="CK72:CW72"/>
    <mergeCell ref="A71:BE71"/>
    <mergeCell ref="BK71:BW71"/>
    <mergeCell ref="BX71:CJ71"/>
    <mergeCell ref="CK71:CW71"/>
    <mergeCell ref="CX71:DJ71"/>
    <mergeCell ref="A74:BE74"/>
    <mergeCell ref="BK74:BW74"/>
    <mergeCell ref="BX74:CJ74"/>
    <mergeCell ref="CK74:CW74"/>
    <mergeCell ref="CX72:DJ72"/>
    <mergeCell ref="A73:BE73"/>
    <mergeCell ref="BK73:BW73"/>
    <mergeCell ref="BX73:CJ73"/>
    <mergeCell ref="CX74:DJ74"/>
    <mergeCell ref="CK73:CW73"/>
    <mergeCell ref="CX80:DJ80"/>
    <mergeCell ref="A78:BE78"/>
    <mergeCell ref="BK78:BW78"/>
    <mergeCell ref="BX78:CJ78"/>
    <mergeCell ref="CK78:CW78"/>
    <mergeCell ref="A75:BE75"/>
    <mergeCell ref="BK75:BW75"/>
    <mergeCell ref="BX75:CJ75"/>
    <mergeCell ref="CK75:CW75"/>
    <mergeCell ref="CX75:DJ75"/>
    <mergeCell ref="A81:BE81"/>
    <mergeCell ref="BK81:BW81"/>
    <mergeCell ref="BX81:CJ81"/>
    <mergeCell ref="CK81:CW81"/>
    <mergeCell ref="CX78:DJ78"/>
    <mergeCell ref="A80:BE80"/>
    <mergeCell ref="BK80:BW80"/>
    <mergeCell ref="BX80:CJ80"/>
    <mergeCell ref="CX81:DJ81"/>
    <mergeCell ref="CK80:CW80"/>
    <mergeCell ref="CX84:DJ84"/>
    <mergeCell ref="A83:BE83"/>
    <mergeCell ref="BK83:BW83"/>
    <mergeCell ref="BX83:CJ83"/>
    <mergeCell ref="CK83:CW83"/>
    <mergeCell ref="A82:BE82"/>
    <mergeCell ref="BK82:BW82"/>
    <mergeCell ref="BX82:CJ82"/>
    <mergeCell ref="CK82:CW82"/>
    <mergeCell ref="CX82:DJ82"/>
    <mergeCell ref="A85:BE85"/>
    <mergeCell ref="BK85:BW85"/>
    <mergeCell ref="BX85:CJ85"/>
    <mergeCell ref="CK85:CW85"/>
    <mergeCell ref="CX83:DJ83"/>
    <mergeCell ref="A84:BE84"/>
    <mergeCell ref="BK84:BW84"/>
    <mergeCell ref="BX84:CJ84"/>
    <mergeCell ref="CX85:DJ85"/>
    <mergeCell ref="CK84:CW84"/>
    <mergeCell ref="CX88:DJ88"/>
    <mergeCell ref="A87:BE87"/>
    <mergeCell ref="BK87:BW87"/>
    <mergeCell ref="BX87:CJ87"/>
    <mergeCell ref="CK87:CW87"/>
    <mergeCell ref="A86:BE86"/>
    <mergeCell ref="BK86:BW86"/>
    <mergeCell ref="BX86:CJ86"/>
    <mergeCell ref="CK86:CW86"/>
    <mergeCell ref="CX86:DJ86"/>
    <mergeCell ref="A89:BE89"/>
    <mergeCell ref="BK89:BW89"/>
    <mergeCell ref="BX89:CJ89"/>
    <mergeCell ref="CK89:CW89"/>
    <mergeCell ref="CX87:DJ87"/>
    <mergeCell ref="A88:BE88"/>
    <mergeCell ref="BK88:BW88"/>
    <mergeCell ref="BX88:CJ88"/>
    <mergeCell ref="CX89:DJ89"/>
    <mergeCell ref="CK88:CW88"/>
    <mergeCell ref="CX92:DJ92"/>
    <mergeCell ref="A91:BE91"/>
    <mergeCell ref="BK91:BW91"/>
    <mergeCell ref="BX91:CJ91"/>
    <mergeCell ref="CK91:CW91"/>
    <mergeCell ref="A90:BE90"/>
    <mergeCell ref="BK90:BW90"/>
    <mergeCell ref="BX90:CJ90"/>
    <mergeCell ref="CK90:CW90"/>
    <mergeCell ref="CX90:DJ90"/>
    <mergeCell ref="A93:BE93"/>
    <mergeCell ref="BK93:BW93"/>
    <mergeCell ref="BX93:CJ93"/>
    <mergeCell ref="CK93:CW93"/>
    <mergeCell ref="CX91:DJ91"/>
    <mergeCell ref="A92:BE92"/>
    <mergeCell ref="BK92:BW92"/>
    <mergeCell ref="BX92:CJ92"/>
    <mergeCell ref="CX93:DJ93"/>
    <mergeCell ref="CK92:CW92"/>
    <mergeCell ref="CX96:DJ96"/>
    <mergeCell ref="A95:BE95"/>
    <mergeCell ref="BK95:BW95"/>
    <mergeCell ref="BX95:CJ95"/>
    <mergeCell ref="CK95:CW95"/>
    <mergeCell ref="A94:BE94"/>
    <mergeCell ref="BK94:BW94"/>
    <mergeCell ref="BX94:CJ94"/>
    <mergeCell ref="CK94:CW94"/>
    <mergeCell ref="CX94:DJ94"/>
    <mergeCell ref="A97:BE97"/>
    <mergeCell ref="BK97:BW97"/>
    <mergeCell ref="BX97:CJ97"/>
    <mergeCell ref="CK97:CW97"/>
    <mergeCell ref="CX95:DJ95"/>
    <mergeCell ref="A96:BE96"/>
    <mergeCell ref="BK96:BW96"/>
    <mergeCell ref="BX96:CJ96"/>
    <mergeCell ref="CX97:DJ97"/>
    <mergeCell ref="CK96:CW96"/>
    <mergeCell ref="A98:BE98"/>
    <mergeCell ref="BK98:BW98"/>
    <mergeCell ref="BX98:CJ98"/>
    <mergeCell ref="CK98:CW98"/>
    <mergeCell ref="CX98:DJ98"/>
    <mergeCell ref="CX101:DJ101"/>
    <mergeCell ref="A100:BE100"/>
    <mergeCell ref="BK100:BW100"/>
    <mergeCell ref="BX100:CJ100"/>
    <mergeCell ref="CK100:CW100"/>
    <mergeCell ref="A99:BE99"/>
    <mergeCell ref="BK99:BW99"/>
    <mergeCell ref="BX99:CJ99"/>
    <mergeCell ref="CK99:CW99"/>
    <mergeCell ref="CX99:DJ99"/>
    <mergeCell ref="A102:BE102"/>
    <mergeCell ref="BK102:BW102"/>
    <mergeCell ref="BX102:CJ102"/>
    <mergeCell ref="CK102:CW102"/>
    <mergeCell ref="CX100:DJ100"/>
    <mergeCell ref="A101:BE101"/>
    <mergeCell ref="BK101:BW101"/>
    <mergeCell ref="BX101:CJ101"/>
    <mergeCell ref="CX102:DJ102"/>
    <mergeCell ref="CK101:CW101"/>
    <mergeCell ref="CK107:CW107"/>
    <mergeCell ref="A103:BE103"/>
    <mergeCell ref="BK103:BW103"/>
    <mergeCell ref="BX103:CJ103"/>
    <mergeCell ref="CK103:CW103"/>
    <mergeCell ref="CX103:DJ103"/>
    <mergeCell ref="CX107:DJ107"/>
    <mergeCell ref="A107:BE107"/>
    <mergeCell ref="BK107:BW107"/>
    <mergeCell ref="BX107:CJ107"/>
    <mergeCell ref="A108:BE108"/>
    <mergeCell ref="BK108:BW108"/>
    <mergeCell ref="BX108:CJ108"/>
    <mergeCell ref="CX109:DJ109"/>
    <mergeCell ref="CK108:CW108"/>
    <mergeCell ref="CX108:DJ108"/>
    <mergeCell ref="A110:BE110"/>
    <mergeCell ref="BK110:BW110"/>
    <mergeCell ref="BX110:CJ110"/>
    <mergeCell ref="CK110:CW110"/>
    <mergeCell ref="CX110:DJ110"/>
    <mergeCell ref="A109:BE109"/>
    <mergeCell ref="BK109:BW109"/>
    <mergeCell ref="BX109:CJ109"/>
    <mergeCell ref="CK109:CW109"/>
    <mergeCell ref="CK112:CW112"/>
    <mergeCell ref="CX112:DJ112"/>
    <mergeCell ref="A111:BE111"/>
    <mergeCell ref="BK111:BW111"/>
    <mergeCell ref="BX111:CJ111"/>
    <mergeCell ref="CK111:CW111"/>
    <mergeCell ref="CX114:DJ114"/>
    <mergeCell ref="A113:BE113"/>
    <mergeCell ref="BK113:BW113"/>
    <mergeCell ref="BX113:CJ113"/>
    <mergeCell ref="CK113:CW113"/>
    <mergeCell ref="CX111:DJ111"/>
    <mergeCell ref="A112:BE112"/>
    <mergeCell ref="BK112:BW112"/>
    <mergeCell ref="BX112:CJ112"/>
    <mergeCell ref="CX113:DJ113"/>
    <mergeCell ref="BX115:CJ115"/>
    <mergeCell ref="CK115:CW115"/>
    <mergeCell ref="A114:BE114"/>
    <mergeCell ref="BK114:BW114"/>
    <mergeCell ref="BX114:CJ114"/>
    <mergeCell ref="CK114:CW114"/>
    <mergeCell ref="CK117:CW117"/>
    <mergeCell ref="CX115:DJ115"/>
    <mergeCell ref="A116:BE116"/>
    <mergeCell ref="BK116:BW116"/>
    <mergeCell ref="BX116:CJ116"/>
    <mergeCell ref="CX117:DJ117"/>
    <mergeCell ref="CK116:CW116"/>
    <mergeCell ref="CX116:DJ116"/>
    <mergeCell ref="A115:BE115"/>
    <mergeCell ref="BK115:BW115"/>
    <mergeCell ref="A119:BE119"/>
    <mergeCell ref="BK119:BW119"/>
    <mergeCell ref="BX119:CJ119"/>
    <mergeCell ref="A117:BE117"/>
    <mergeCell ref="BK117:BW117"/>
    <mergeCell ref="BX117:CJ117"/>
    <mergeCell ref="CX121:DJ121"/>
    <mergeCell ref="CK120:CW120"/>
    <mergeCell ref="CX120:DJ120"/>
    <mergeCell ref="CK119:CW119"/>
    <mergeCell ref="A118:BE118"/>
    <mergeCell ref="BK118:BW118"/>
    <mergeCell ref="BX118:CJ118"/>
    <mergeCell ref="CK118:CW118"/>
    <mergeCell ref="CX118:DJ118"/>
    <mergeCell ref="CX119:DJ119"/>
    <mergeCell ref="A121:BE121"/>
    <mergeCell ref="BK121:BW121"/>
    <mergeCell ref="BX121:CJ121"/>
    <mergeCell ref="CK121:CW121"/>
    <mergeCell ref="A120:BE120"/>
    <mergeCell ref="BK120:BW120"/>
    <mergeCell ref="BX120:CJ120"/>
    <mergeCell ref="CK123:CW123"/>
    <mergeCell ref="A122:BE122"/>
    <mergeCell ref="BK122:BW122"/>
    <mergeCell ref="BX122:CJ122"/>
    <mergeCell ref="CK122:CW122"/>
    <mergeCell ref="CX122:DJ122"/>
    <mergeCell ref="CX123:DJ123"/>
    <mergeCell ref="A123:BE123"/>
    <mergeCell ref="BK123:BW123"/>
    <mergeCell ref="BX123:CJ123"/>
    <mergeCell ref="A124:BE124"/>
    <mergeCell ref="BK124:BW124"/>
    <mergeCell ref="BX124:CJ124"/>
    <mergeCell ref="CX125:DJ125"/>
    <mergeCell ref="CK124:CW124"/>
    <mergeCell ref="CX124:DJ124"/>
    <mergeCell ref="BK126:BW126"/>
    <mergeCell ref="BX126:CJ126"/>
    <mergeCell ref="CK126:CW126"/>
    <mergeCell ref="CX126:DJ126"/>
    <mergeCell ref="A125:BE125"/>
    <mergeCell ref="BK125:BW125"/>
    <mergeCell ref="BX125:CJ125"/>
    <mergeCell ref="CK125:CW125"/>
    <mergeCell ref="BH26:BJ26"/>
    <mergeCell ref="BH27:BH28"/>
    <mergeCell ref="BI27:BI28"/>
    <mergeCell ref="BJ27:BJ28"/>
    <mergeCell ref="CX127:DJ127"/>
    <mergeCell ref="A127:BE127"/>
    <mergeCell ref="BK127:BW127"/>
    <mergeCell ref="BX127:CJ127"/>
    <mergeCell ref="CK127:CW127"/>
    <mergeCell ref="A126:BE126"/>
  </mergeCells>
  <printOptions/>
  <pageMargins left="0.5905511811023623" right="0.5118110236220472" top="0.7874015748031497" bottom="0.31496062992125984" header="0.1968503937007874" footer="0.1968503937007874"/>
  <pageSetup fitToHeight="0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="75" zoomScaleNormal="75" zoomScalePageLayoutView="0" workbookViewId="0" topLeftCell="B1">
      <selection activeCell="C12" sqref="C12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215</v>
      </c>
    </row>
    <row r="2" ht="12.75">
      <c r="J2" s="126" t="s">
        <v>216</v>
      </c>
    </row>
    <row r="3" ht="12.75">
      <c r="J3" s="126"/>
    </row>
    <row r="4" ht="12.75">
      <c r="J4" s="126" t="s">
        <v>329</v>
      </c>
    </row>
    <row r="5" spans="2:10" s="60" customFormat="1" ht="18.75">
      <c r="B5" s="654" t="s">
        <v>263</v>
      </c>
      <c r="C5" s="654"/>
      <c r="D5" s="654"/>
      <c r="E5" s="654"/>
      <c r="F5" s="654"/>
      <c r="G5" s="654"/>
      <c r="H5" s="654"/>
      <c r="I5" s="654"/>
      <c r="J5" s="654"/>
    </row>
    <row r="6" spans="2:10" s="61" customFormat="1" ht="41.25" customHeight="1">
      <c r="B6" s="60" t="s">
        <v>264</v>
      </c>
      <c r="E6" s="655" t="s">
        <v>442</v>
      </c>
      <c r="F6" s="655"/>
      <c r="G6" s="655"/>
      <c r="H6" s="655"/>
      <c r="I6" s="655"/>
      <c r="J6" s="655"/>
    </row>
    <row r="7" spans="2:10" s="60" customFormat="1" ht="49.5" customHeight="1">
      <c r="B7" s="60" t="s">
        <v>265</v>
      </c>
      <c r="D7" s="655" t="s">
        <v>552</v>
      </c>
      <c r="E7" s="655"/>
      <c r="F7" s="655"/>
      <c r="G7" s="655"/>
      <c r="H7" s="655"/>
      <c r="I7" s="655"/>
      <c r="J7" s="655"/>
    </row>
    <row r="8" s="61" customFormat="1" ht="15.75">
      <c r="F8" s="62"/>
    </row>
    <row r="9" spans="2:10" s="61" customFormat="1" ht="49.5" customHeight="1">
      <c r="B9" s="727" t="s">
        <v>460</v>
      </c>
      <c r="C9" s="727"/>
      <c r="D9" s="727"/>
      <c r="E9" s="727"/>
      <c r="F9" s="727"/>
      <c r="G9" s="727"/>
      <c r="H9" s="727"/>
      <c r="I9" s="727"/>
      <c r="J9" s="727"/>
    </row>
    <row r="10" s="61" customFormat="1" ht="15.75">
      <c r="F10" s="62"/>
    </row>
    <row r="11" spans="2:10" s="61" customFormat="1" ht="45" customHeight="1">
      <c r="B11" s="137" t="s">
        <v>268</v>
      </c>
      <c r="C11" s="137" t="s">
        <v>307</v>
      </c>
      <c r="D11" s="137" t="s">
        <v>461</v>
      </c>
      <c r="E11" s="608" t="s">
        <v>462</v>
      </c>
      <c r="F11" s="608"/>
      <c r="G11" s="608"/>
      <c r="H11" s="608" t="s">
        <v>446</v>
      </c>
      <c r="I11" s="608"/>
      <c r="J11" s="608"/>
    </row>
    <row r="12" spans="2:10" s="61" customFormat="1" ht="30">
      <c r="B12" s="130">
        <v>1</v>
      </c>
      <c r="C12" s="210" t="s">
        <v>678</v>
      </c>
      <c r="D12" s="185">
        <v>21880.55</v>
      </c>
      <c r="E12" s="734">
        <v>1</v>
      </c>
      <c r="F12" s="734"/>
      <c r="G12" s="734"/>
      <c r="H12" s="735">
        <v>21880.55</v>
      </c>
      <c r="I12" s="735"/>
      <c r="J12" s="735"/>
    </row>
    <row r="13" spans="2:10" s="61" customFormat="1" ht="15.75">
      <c r="B13" s="130">
        <v>2</v>
      </c>
      <c r="C13" s="131" t="s">
        <v>666</v>
      </c>
      <c r="D13" s="185">
        <v>20000</v>
      </c>
      <c r="E13" s="734">
        <v>9</v>
      </c>
      <c r="F13" s="734"/>
      <c r="G13" s="734"/>
      <c r="H13" s="735">
        <f>D13*E13</f>
        <v>180000</v>
      </c>
      <c r="I13" s="735"/>
      <c r="J13" s="735"/>
    </row>
    <row r="14" spans="2:10" s="61" customFormat="1" ht="15.75" hidden="1">
      <c r="B14" s="131"/>
      <c r="C14" s="131"/>
      <c r="D14" s="130"/>
      <c r="E14" s="734"/>
      <c r="F14" s="734"/>
      <c r="G14" s="734"/>
      <c r="H14" s="735"/>
      <c r="I14" s="735"/>
      <c r="J14" s="735"/>
    </row>
    <row r="15" spans="2:10" s="95" customFormat="1" ht="15.75">
      <c r="B15" s="132"/>
      <c r="C15" s="132" t="s">
        <v>169</v>
      </c>
      <c r="D15" s="133"/>
      <c r="E15" s="732"/>
      <c r="F15" s="732"/>
      <c r="G15" s="732"/>
      <c r="H15" s="677">
        <f>SUM(H12:J14)</f>
        <v>201880.55</v>
      </c>
      <c r="I15" s="677"/>
      <c r="J15" s="677"/>
    </row>
    <row r="16" s="61" customFormat="1" ht="15.75">
      <c r="F16" s="62"/>
    </row>
    <row r="17" spans="2:10" s="61" customFormat="1" ht="16.5">
      <c r="B17" s="134" t="s">
        <v>447</v>
      </c>
      <c r="C17" s="135"/>
      <c r="D17" s="135"/>
      <c r="E17" s="135"/>
      <c r="F17" s="136"/>
      <c r="G17" s="135"/>
      <c r="H17" s="135"/>
      <c r="I17" s="135"/>
      <c r="J17" s="135"/>
    </row>
    <row r="18" spans="2:10" s="61" customFormat="1" ht="16.5">
      <c r="B18" s="134"/>
      <c r="C18" s="135"/>
      <c r="D18" s="135"/>
      <c r="E18" s="135"/>
      <c r="F18" s="136"/>
      <c r="G18" s="135"/>
      <c r="H18" s="135"/>
      <c r="I18" s="135"/>
      <c r="J18" s="135"/>
    </row>
    <row r="19" spans="1:10" s="61" customFormat="1" ht="24" customHeight="1" hidden="1">
      <c r="A19" s="650" t="s">
        <v>334</v>
      </c>
      <c r="B19" s="650"/>
      <c r="C19" s="650"/>
      <c r="D19" s="650"/>
      <c r="E19" s="650"/>
      <c r="F19" s="650"/>
      <c r="G19" s="650"/>
      <c r="H19" s="650"/>
      <c r="I19" s="650"/>
      <c r="J19" s="650"/>
    </row>
    <row r="20" spans="1:10" ht="27" hidden="1">
      <c r="A20" s="77"/>
      <c r="B20" s="97" t="s">
        <v>268</v>
      </c>
      <c r="C20" s="63" t="s">
        <v>307</v>
      </c>
      <c r="D20" s="631" t="s">
        <v>308</v>
      </c>
      <c r="E20" s="631"/>
      <c r="F20" s="63" t="s">
        <v>309</v>
      </c>
      <c r="G20" s="63" t="s">
        <v>310</v>
      </c>
      <c r="H20" s="631" t="s">
        <v>311</v>
      </c>
      <c r="I20" s="631"/>
      <c r="J20" s="63" t="s">
        <v>312</v>
      </c>
    </row>
    <row r="21" spans="1:10" s="99" customFormat="1" ht="12.75" hidden="1">
      <c r="A21" s="98"/>
      <c r="B21" s="80">
        <v>1</v>
      </c>
      <c r="C21" s="80">
        <v>2</v>
      </c>
      <c r="D21" s="619">
        <v>3</v>
      </c>
      <c r="E21" s="620"/>
      <c r="F21" s="80">
        <v>4</v>
      </c>
      <c r="G21" s="80">
        <v>5</v>
      </c>
      <c r="H21" s="619">
        <v>6</v>
      </c>
      <c r="I21" s="620"/>
      <c r="J21" s="80" t="s">
        <v>313</v>
      </c>
    </row>
    <row r="22" spans="1:10" s="61" customFormat="1" ht="15.75" hidden="1" outlineLevel="1">
      <c r="A22" s="66"/>
      <c r="B22" s="67">
        <v>1</v>
      </c>
      <c r="C22" s="66"/>
      <c r="D22" s="740"/>
      <c r="E22" s="741"/>
      <c r="F22" s="81"/>
      <c r="G22" s="101"/>
      <c r="H22" s="613"/>
      <c r="I22" s="614"/>
      <c r="J22" s="74">
        <f>F22*G22*H22</f>
        <v>0</v>
      </c>
    </row>
    <row r="23" spans="1:10" s="61" customFormat="1" ht="15.75" hidden="1" outlineLevel="1">
      <c r="A23" s="626" t="s">
        <v>284</v>
      </c>
      <c r="B23" s="604"/>
      <c r="C23" s="604"/>
      <c r="D23" s="604"/>
      <c r="E23" s="604"/>
      <c r="F23" s="604"/>
      <c r="G23" s="604"/>
      <c r="H23" s="604"/>
      <c r="I23" s="605"/>
      <c r="J23" s="103">
        <f>SUM(J22:J22)</f>
        <v>0</v>
      </c>
    </row>
    <row r="24" spans="1:10" s="61" customFormat="1" ht="15.75" collapsed="1">
      <c r="A24" s="623" t="s">
        <v>673</v>
      </c>
      <c r="B24" s="624"/>
      <c r="C24" s="624"/>
      <c r="D24" s="624"/>
      <c r="E24" s="624"/>
      <c r="F24" s="624"/>
      <c r="G24" s="624"/>
      <c r="H24" s="624"/>
      <c r="I24" s="624"/>
      <c r="J24" s="624"/>
    </row>
    <row r="25" spans="1:10" s="61" customFormat="1" ht="15.75" outlineLevel="1">
      <c r="A25" s="66"/>
      <c r="B25" s="67">
        <v>1</v>
      </c>
      <c r="C25" s="75" t="s">
        <v>348</v>
      </c>
      <c r="D25" s="736" t="s">
        <v>349</v>
      </c>
      <c r="E25" s="737"/>
      <c r="F25" s="164">
        <v>330</v>
      </c>
      <c r="G25" s="165">
        <v>4.03</v>
      </c>
      <c r="H25" s="738">
        <v>12</v>
      </c>
      <c r="I25" s="739"/>
      <c r="J25" s="74">
        <f>F25*G25*H25</f>
        <v>15958.800000000001</v>
      </c>
    </row>
    <row r="26" spans="1:10" s="61" customFormat="1" ht="15.75" outlineLevel="1">
      <c r="A26" s="66"/>
      <c r="B26" s="67">
        <v>2</v>
      </c>
      <c r="C26" s="75" t="s">
        <v>350</v>
      </c>
      <c r="D26" s="736" t="s">
        <v>351</v>
      </c>
      <c r="E26" s="737"/>
      <c r="F26" s="166">
        <v>7.3</v>
      </c>
      <c r="G26" s="165">
        <v>897.01</v>
      </c>
      <c r="H26" s="738">
        <v>12</v>
      </c>
      <c r="I26" s="739"/>
      <c r="J26" s="74">
        <v>47543.17</v>
      </c>
    </row>
    <row r="27" spans="1:10" s="61" customFormat="1" ht="15.75" outlineLevel="1">
      <c r="A27" s="66"/>
      <c r="B27" s="67">
        <v>3</v>
      </c>
      <c r="C27" s="75" t="s">
        <v>352</v>
      </c>
      <c r="D27" s="736" t="s">
        <v>353</v>
      </c>
      <c r="E27" s="737"/>
      <c r="F27" s="166">
        <v>56.19</v>
      </c>
      <c r="G27" s="165">
        <v>14.83</v>
      </c>
      <c r="H27" s="738">
        <v>12</v>
      </c>
      <c r="I27" s="739"/>
      <c r="J27" s="74">
        <f>F27*G27*H27</f>
        <v>9999.5724</v>
      </c>
    </row>
    <row r="28" spans="1:10" s="61" customFormat="1" ht="15.75" outlineLevel="1">
      <c r="A28" s="66"/>
      <c r="B28" s="67">
        <v>4</v>
      </c>
      <c r="C28" s="75" t="s">
        <v>354</v>
      </c>
      <c r="D28" s="736" t="s">
        <v>353</v>
      </c>
      <c r="E28" s="737"/>
      <c r="F28" s="164">
        <v>23</v>
      </c>
      <c r="G28" s="165">
        <v>48.155</v>
      </c>
      <c r="H28" s="738">
        <v>12</v>
      </c>
      <c r="I28" s="739"/>
      <c r="J28" s="74">
        <f>F28*G28*H28</f>
        <v>13290.78</v>
      </c>
    </row>
    <row r="29" spans="1:10" s="61" customFormat="1" ht="15.75" outlineLevel="1">
      <c r="A29" s="66"/>
      <c r="B29" s="67">
        <v>5</v>
      </c>
      <c r="C29" s="75" t="s">
        <v>355</v>
      </c>
      <c r="D29" s="736" t="s">
        <v>353</v>
      </c>
      <c r="E29" s="737"/>
      <c r="F29" s="164">
        <v>48</v>
      </c>
      <c r="G29" s="165">
        <v>22.93</v>
      </c>
      <c r="H29" s="738">
        <v>12</v>
      </c>
      <c r="I29" s="739"/>
      <c r="J29" s="74">
        <f>F29*G29*H29</f>
        <v>13207.679999999998</v>
      </c>
    </row>
    <row r="30" spans="1:10" s="61" customFormat="1" ht="15.75" outlineLevel="1">
      <c r="A30" s="626" t="s">
        <v>284</v>
      </c>
      <c r="B30" s="604"/>
      <c r="C30" s="604"/>
      <c r="D30" s="604"/>
      <c r="E30" s="604"/>
      <c r="F30" s="604"/>
      <c r="G30" s="604"/>
      <c r="H30" s="604"/>
      <c r="I30" s="605"/>
      <c r="J30" s="76">
        <f>SUM(J25:J29)</f>
        <v>100000.0024</v>
      </c>
    </row>
    <row r="31" spans="1:10" s="61" customFormat="1" ht="27.75" customHeight="1">
      <c r="A31" s="623" t="s">
        <v>674</v>
      </c>
      <c r="B31" s="624"/>
      <c r="C31" s="624"/>
      <c r="D31" s="624"/>
      <c r="E31" s="624"/>
      <c r="F31" s="624"/>
      <c r="G31" s="624"/>
      <c r="H31" s="624"/>
      <c r="I31" s="624"/>
      <c r="J31" s="624"/>
    </row>
    <row r="32" spans="1:10" ht="27">
      <c r="A32" s="77"/>
      <c r="B32" s="97" t="s">
        <v>268</v>
      </c>
      <c r="C32" s="63" t="s">
        <v>307</v>
      </c>
      <c r="D32" s="631" t="s">
        <v>308</v>
      </c>
      <c r="E32" s="631"/>
      <c r="F32" s="63" t="s">
        <v>309</v>
      </c>
      <c r="G32" s="63" t="s">
        <v>310</v>
      </c>
      <c r="H32" s="631" t="s">
        <v>311</v>
      </c>
      <c r="I32" s="631"/>
      <c r="J32" s="63" t="s">
        <v>312</v>
      </c>
    </row>
    <row r="33" spans="1:10" s="99" customFormat="1" ht="12.75">
      <c r="A33" s="98"/>
      <c r="B33" s="80">
        <v>1</v>
      </c>
      <c r="C33" s="80">
        <v>2</v>
      </c>
      <c r="D33" s="619">
        <v>3</v>
      </c>
      <c r="E33" s="620"/>
      <c r="F33" s="80">
        <v>4</v>
      </c>
      <c r="G33" s="80">
        <v>5</v>
      </c>
      <c r="H33" s="619">
        <v>6</v>
      </c>
      <c r="I33" s="620"/>
      <c r="J33" s="80" t="s">
        <v>313</v>
      </c>
    </row>
    <row r="34" spans="1:10" s="95" customFormat="1" ht="31.5" outlineLevel="2">
      <c r="A34" s="90"/>
      <c r="B34" s="91" t="s">
        <v>356</v>
      </c>
      <c r="C34" s="90" t="s">
        <v>357</v>
      </c>
      <c r="D34" s="704" t="s">
        <v>291</v>
      </c>
      <c r="E34" s="705"/>
      <c r="F34" s="106" t="s">
        <v>291</v>
      </c>
      <c r="G34" s="106" t="s">
        <v>291</v>
      </c>
      <c r="H34" s="706" t="s">
        <v>291</v>
      </c>
      <c r="I34" s="707"/>
      <c r="J34" s="94"/>
    </row>
    <row r="35" spans="1:10" s="61" customFormat="1" ht="15.75" outlineLevel="2">
      <c r="A35" s="66"/>
      <c r="B35" s="107" t="s">
        <v>292</v>
      </c>
      <c r="C35" s="66" t="s">
        <v>574</v>
      </c>
      <c r="D35" s="730" t="s">
        <v>575</v>
      </c>
      <c r="E35" s="731"/>
      <c r="F35" s="105">
        <v>1</v>
      </c>
      <c r="G35" s="101">
        <v>240</v>
      </c>
      <c r="H35" s="629">
        <v>12</v>
      </c>
      <c r="I35" s="630"/>
      <c r="J35" s="74">
        <f>F35*G35*H35</f>
        <v>2880</v>
      </c>
    </row>
    <row r="36" spans="1:10" s="61" customFormat="1" ht="15.75" outlineLevel="2">
      <c r="A36" s="66"/>
      <c r="B36" s="107" t="s">
        <v>294</v>
      </c>
      <c r="C36" s="66" t="s">
        <v>578</v>
      </c>
      <c r="D36" s="730" t="s">
        <v>575</v>
      </c>
      <c r="E36" s="731"/>
      <c r="F36" s="105">
        <v>1</v>
      </c>
      <c r="G36" s="101">
        <v>5000</v>
      </c>
      <c r="H36" s="629">
        <v>12</v>
      </c>
      <c r="I36" s="630"/>
      <c r="J36" s="74">
        <v>59000.55</v>
      </c>
    </row>
    <row r="37" spans="1:10" s="95" customFormat="1" ht="31.5" outlineLevel="2">
      <c r="A37" s="90"/>
      <c r="B37" s="91" t="s">
        <v>384</v>
      </c>
      <c r="C37" s="90" t="s">
        <v>385</v>
      </c>
      <c r="D37" s="704" t="s">
        <v>291</v>
      </c>
      <c r="E37" s="705"/>
      <c r="F37" s="106" t="s">
        <v>291</v>
      </c>
      <c r="G37" s="106" t="s">
        <v>291</v>
      </c>
      <c r="H37" s="706" t="s">
        <v>291</v>
      </c>
      <c r="I37" s="707"/>
      <c r="J37" s="94"/>
    </row>
    <row r="38" spans="1:10" s="61" customFormat="1" ht="15.75" outlineLevel="2">
      <c r="A38" s="66"/>
      <c r="B38" s="67" t="s">
        <v>297</v>
      </c>
      <c r="C38" s="66"/>
      <c r="D38" s="627"/>
      <c r="E38" s="628"/>
      <c r="F38" s="105"/>
      <c r="G38" s="101"/>
      <c r="H38" s="629"/>
      <c r="I38" s="630"/>
      <c r="J38" s="74">
        <f>G38*H38*I38</f>
        <v>0</v>
      </c>
    </row>
    <row r="39" spans="1:10" s="61" customFormat="1" ht="15.75" outlineLevel="2">
      <c r="A39" s="626" t="s">
        <v>284</v>
      </c>
      <c r="B39" s="604"/>
      <c r="C39" s="604"/>
      <c r="D39" s="604"/>
      <c r="E39" s="604"/>
      <c r="F39" s="604"/>
      <c r="G39" s="604"/>
      <c r="H39" s="604"/>
      <c r="I39" s="605"/>
      <c r="J39" s="103">
        <f>SUM(J35:J38)</f>
        <v>61880.55</v>
      </c>
    </row>
    <row r="40" spans="1:10" s="61" customFormat="1" ht="24" customHeight="1">
      <c r="A40" s="623" t="s">
        <v>675</v>
      </c>
      <c r="B40" s="624"/>
      <c r="C40" s="624"/>
      <c r="D40" s="624"/>
      <c r="E40" s="624"/>
      <c r="F40" s="624"/>
      <c r="G40" s="624"/>
      <c r="H40" s="624"/>
      <c r="I40" s="624"/>
      <c r="J40" s="624"/>
    </row>
    <row r="41" spans="1:10" ht="27">
      <c r="A41" s="77"/>
      <c r="B41" s="97" t="s">
        <v>268</v>
      </c>
      <c r="C41" s="63" t="s">
        <v>307</v>
      </c>
      <c r="D41" s="631" t="s">
        <v>308</v>
      </c>
      <c r="E41" s="631"/>
      <c r="F41" s="63" t="s">
        <v>309</v>
      </c>
      <c r="G41" s="63" t="s">
        <v>310</v>
      </c>
      <c r="H41" s="631" t="s">
        <v>311</v>
      </c>
      <c r="I41" s="631"/>
      <c r="J41" s="63" t="s">
        <v>312</v>
      </c>
    </row>
    <row r="42" spans="1:10" s="99" customFormat="1" ht="12.75">
      <c r="A42" s="98"/>
      <c r="B42" s="80">
        <v>1</v>
      </c>
      <c r="C42" s="80">
        <v>2</v>
      </c>
      <c r="D42" s="619">
        <v>3</v>
      </c>
      <c r="E42" s="620"/>
      <c r="F42" s="80">
        <v>4</v>
      </c>
      <c r="G42" s="80">
        <v>5</v>
      </c>
      <c r="H42" s="619">
        <v>6</v>
      </c>
      <c r="I42" s="620"/>
      <c r="J42" s="80" t="s">
        <v>313</v>
      </c>
    </row>
    <row r="43" spans="1:10" s="61" customFormat="1" ht="15.75" outlineLevel="2">
      <c r="A43" s="66"/>
      <c r="B43" s="67">
        <v>1</v>
      </c>
      <c r="C43" s="66" t="s">
        <v>576</v>
      </c>
      <c r="D43" s="627" t="s">
        <v>575</v>
      </c>
      <c r="E43" s="628"/>
      <c r="F43" s="70">
        <v>1</v>
      </c>
      <c r="G43" s="101">
        <v>600</v>
      </c>
      <c r="H43" s="629">
        <v>12</v>
      </c>
      <c r="I43" s="630"/>
      <c r="J43" s="74">
        <f>F43*G43*H43</f>
        <v>7200</v>
      </c>
    </row>
    <row r="44" spans="1:10" s="61" customFormat="1" ht="15.75" outlineLevel="2">
      <c r="A44" s="66"/>
      <c r="B44" s="67">
        <v>2</v>
      </c>
      <c r="C44" s="66" t="s">
        <v>577</v>
      </c>
      <c r="D44" s="627" t="s">
        <v>575</v>
      </c>
      <c r="E44" s="628"/>
      <c r="F44" s="70">
        <v>1</v>
      </c>
      <c r="G44" s="101">
        <v>32800</v>
      </c>
      <c r="H44" s="629">
        <v>1</v>
      </c>
      <c r="I44" s="630"/>
      <c r="J44" s="74">
        <f>F44*G44*H44</f>
        <v>32800</v>
      </c>
    </row>
    <row r="45" spans="1:10" s="61" customFormat="1" ht="15.75" outlineLevel="1">
      <c r="A45" s="626" t="s">
        <v>284</v>
      </c>
      <c r="B45" s="604"/>
      <c r="C45" s="604"/>
      <c r="D45" s="604"/>
      <c r="E45" s="604"/>
      <c r="F45" s="604"/>
      <c r="G45" s="604"/>
      <c r="H45" s="604"/>
      <c r="I45" s="605"/>
      <c r="J45" s="103">
        <f>SUM(J43:J44)</f>
        <v>40000</v>
      </c>
    </row>
    <row r="46" spans="3:10" s="61" customFormat="1" ht="21" customHeight="1">
      <c r="C46" s="606" t="s">
        <v>325</v>
      </c>
      <c r="D46" s="606"/>
      <c r="E46" s="606"/>
      <c r="F46" s="606"/>
      <c r="G46" s="606"/>
      <c r="H46" s="606"/>
      <c r="I46" s="607"/>
      <c r="J46" s="103">
        <f>J23+J30+J39+J45</f>
        <v>201880.5524</v>
      </c>
    </row>
    <row r="49" spans="2:10" ht="12.75">
      <c r="B49" s="79" t="s">
        <v>140</v>
      </c>
      <c r="D49" s="124"/>
      <c r="E49" s="124"/>
      <c r="F49" s="125"/>
      <c r="I49" s="124" t="s">
        <v>581</v>
      </c>
      <c r="J49" s="124"/>
    </row>
    <row r="50" spans="9:10" ht="12.75">
      <c r="I50" s="601" t="s">
        <v>326</v>
      </c>
      <c r="J50" s="601"/>
    </row>
    <row r="52" spans="2:10" ht="12.75">
      <c r="B52" s="79" t="s">
        <v>579</v>
      </c>
      <c r="D52" s="124"/>
      <c r="E52" s="124"/>
      <c r="F52" s="125"/>
      <c r="I52" s="124" t="s">
        <v>580</v>
      </c>
      <c r="J52" s="124"/>
    </row>
    <row r="53" spans="9:10" ht="12.75">
      <c r="I53" s="601" t="s">
        <v>326</v>
      </c>
      <c r="J53" s="601"/>
    </row>
    <row r="55" spans="2:10" ht="12.75">
      <c r="B55" s="79" t="s">
        <v>327</v>
      </c>
      <c r="C55" s="124" t="s">
        <v>582</v>
      </c>
      <c r="D55" s="124"/>
      <c r="F55" s="598" t="s">
        <v>583</v>
      </c>
      <c r="G55" s="598"/>
      <c r="I55" s="124" t="s">
        <v>580</v>
      </c>
      <c r="J55" s="124"/>
    </row>
    <row r="56" spans="3:10" ht="12.75">
      <c r="C56" s="602" t="s">
        <v>142</v>
      </c>
      <c r="D56" s="602"/>
      <c r="F56" s="603" t="s">
        <v>145</v>
      </c>
      <c r="G56" s="603"/>
      <c r="I56" s="601" t="s">
        <v>326</v>
      </c>
      <c r="J56" s="601"/>
    </row>
    <row r="58" spans="2:3" ht="12.75">
      <c r="B58" s="79" t="s">
        <v>328</v>
      </c>
      <c r="C58" s="167">
        <v>43850</v>
      </c>
    </row>
  </sheetData>
  <sheetProtection/>
  <mergeCells count="67">
    <mergeCell ref="B5:J5"/>
    <mergeCell ref="E6:J6"/>
    <mergeCell ref="D7:J7"/>
    <mergeCell ref="A19:J19"/>
    <mergeCell ref="D20:E20"/>
    <mergeCell ref="H20:I20"/>
    <mergeCell ref="E15:G15"/>
    <mergeCell ref="H15:J15"/>
    <mergeCell ref="B9:J9"/>
    <mergeCell ref="H14:J14"/>
    <mergeCell ref="A23:I23"/>
    <mergeCell ref="A24:J24"/>
    <mergeCell ref="D25:E25"/>
    <mergeCell ref="H25:I25"/>
    <mergeCell ref="D21:E21"/>
    <mergeCell ref="H21:I21"/>
    <mergeCell ref="D22:E22"/>
    <mergeCell ref="H22:I22"/>
    <mergeCell ref="D26:E26"/>
    <mergeCell ref="H26:I26"/>
    <mergeCell ref="D27:E27"/>
    <mergeCell ref="H27:I27"/>
    <mergeCell ref="D28:E28"/>
    <mergeCell ref="H28:I28"/>
    <mergeCell ref="D29:E29"/>
    <mergeCell ref="H29:I29"/>
    <mergeCell ref="A30:I30"/>
    <mergeCell ref="A31:J31"/>
    <mergeCell ref="D32:E32"/>
    <mergeCell ref="H32:I32"/>
    <mergeCell ref="D36:E36"/>
    <mergeCell ref="H36:I36"/>
    <mergeCell ref="D33:E33"/>
    <mergeCell ref="H33:I33"/>
    <mergeCell ref="D34:E34"/>
    <mergeCell ref="H34:I34"/>
    <mergeCell ref="D35:E35"/>
    <mergeCell ref="H35:I35"/>
    <mergeCell ref="H42:I42"/>
    <mergeCell ref="D43:E43"/>
    <mergeCell ref="H43:I43"/>
    <mergeCell ref="A39:I39"/>
    <mergeCell ref="A40:J40"/>
    <mergeCell ref="D37:E37"/>
    <mergeCell ref="H37:I37"/>
    <mergeCell ref="D38:E38"/>
    <mergeCell ref="H38:I38"/>
    <mergeCell ref="E11:G11"/>
    <mergeCell ref="H11:J11"/>
    <mergeCell ref="E13:G13"/>
    <mergeCell ref="H13:J13"/>
    <mergeCell ref="E14:G14"/>
    <mergeCell ref="C46:I46"/>
    <mergeCell ref="A45:I45"/>
    <mergeCell ref="D44:E44"/>
    <mergeCell ref="H44:I44"/>
    <mergeCell ref="D41:E41"/>
    <mergeCell ref="E12:G12"/>
    <mergeCell ref="H12:J12"/>
    <mergeCell ref="F55:G55"/>
    <mergeCell ref="I53:J53"/>
    <mergeCell ref="C56:D56"/>
    <mergeCell ref="F56:G56"/>
    <mergeCell ref="I56:J56"/>
    <mergeCell ref="I50:J50"/>
    <mergeCell ref="H41:I41"/>
    <mergeCell ref="D42:E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52"/>
  <sheetViews>
    <sheetView view="pageBreakPreview" zoomScaleSheetLayoutView="100" zoomScalePageLayoutView="0" workbookViewId="0" topLeftCell="A1">
      <selection activeCell="BP3" sqref="BP3:FK3"/>
    </sheetView>
  </sheetViews>
  <sheetFormatPr defaultColWidth="0.875" defaultRowHeight="12" customHeight="1"/>
  <cols>
    <col min="1" max="16384" width="0.875" style="33" customWidth="1"/>
  </cols>
  <sheetData>
    <row r="1" s="22" customFormat="1" ht="9" customHeight="1"/>
    <row r="2" s="22" customFormat="1" ht="6" customHeight="1"/>
    <row r="3" spans="68:167" s="23" customFormat="1" ht="10.5" customHeight="1">
      <c r="BP3" s="539" t="s">
        <v>148</v>
      </c>
      <c r="BQ3" s="539"/>
      <c r="BR3" s="539"/>
      <c r="BS3" s="539"/>
      <c r="BT3" s="539"/>
      <c r="BU3" s="539"/>
      <c r="BV3" s="539"/>
      <c r="BW3" s="539"/>
      <c r="BX3" s="539"/>
      <c r="BY3" s="539"/>
      <c r="BZ3" s="539"/>
      <c r="CA3" s="539"/>
      <c r="CB3" s="539"/>
      <c r="CC3" s="539"/>
      <c r="CD3" s="539"/>
      <c r="CE3" s="539"/>
      <c r="CF3" s="539"/>
      <c r="CG3" s="539"/>
      <c r="CH3" s="539"/>
      <c r="CI3" s="539"/>
      <c r="CJ3" s="539"/>
      <c r="CK3" s="539"/>
      <c r="CL3" s="539"/>
      <c r="CM3" s="539"/>
      <c r="CN3" s="539"/>
      <c r="CO3" s="539"/>
      <c r="CP3" s="539"/>
      <c r="CQ3" s="539"/>
      <c r="CR3" s="539"/>
      <c r="CS3" s="539"/>
      <c r="CT3" s="539"/>
      <c r="CU3" s="539"/>
      <c r="CV3" s="539"/>
      <c r="CW3" s="539"/>
      <c r="CX3" s="539"/>
      <c r="CY3" s="539"/>
      <c r="CZ3" s="539"/>
      <c r="DA3" s="539"/>
      <c r="DB3" s="539"/>
      <c r="DC3" s="539"/>
      <c r="DD3" s="539"/>
      <c r="DE3" s="539"/>
      <c r="DF3" s="539"/>
      <c r="DG3" s="539"/>
      <c r="DH3" s="539"/>
      <c r="DI3" s="539"/>
      <c r="DJ3" s="539"/>
      <c r="DK3" s="539"/>
      <c r="DL3" s="539"/>
      <c r="DM3" s="539"/>
      <c r="DN3" s="539"/>
      <c r="DO3" s="539"/>
      <c r="DP3" s="539"/>
      <c r="DQ3" s="539"/>
      <c r="DR3" s="539"/>
      <c r="DS3" s="539"/>
      <c r="DT3" s="539"/>
      <c r="DU3" s="539"/>
      <c r="DV3" s="539"/>
      <c r="DW3" s="539"/>
      <c r="DX3" s="539"/>
      <c r="DY3" s="539"/>
      <c r="DZ3" s="539"/>
      <c r="EA3" s="539"/>
      <c r="EB3" s="539"/>
      <c r="EC3" s="539"/>
      <c r="ED3" s="539"/>
      <c r="EE3" s="539"/>
      <c r="EF3" s="539"/>
      <c r="EG3" s="539"/>
      <c r="EH3" s="539"/>
      <c r="EI3" s="539"/>
      <c r="EJ3" s="539"/>
      <c r="EK3" s="539"/>
      <c r="EL3" s="539"/>
      <c r="EM3" s="539"/>
      <c r="EN3" s="539"/>
      <c r="EO3" s="539"/>
      <c r="EP3" s="539"/>
      <c r="EQ3" s="539"/>
      <c r="ER3" s="539"/>
      <c r="ES3" s="539"/>
      <c r="ET3" s="539"/>
      <c r="EU3" s="539"/>
      <c r="EV3" s="539"/>
      <c r="EW3" s="539"/>
      <c r="EX3" s="539"/>
      <c r="EY3" s="539"/>
      <c r="EZ3" s="539"/>
      <c r="FA3" s="539"/>
      <c r="FB3" s="539"/>
      <c r="FC3" s="539"/>
      <c r="FD3" s="539"/>
      <c r="FE3" s="539"/>
      <c r="FF3" s="539"/>
      <c r="FG3" s="539"/>
      <c r="FH3" s="539"/>
      <c r="FI3" s="539"/>
      <c r="FJ3" s="539"/>
      <c r="FK3" s="539"/>
    </row>
    <row r="4" spans="68:167" s="23" customFormat="1" ht="10.5" customHeight="1">
      <c r="BP4" s="468" t="s">
        <v>262</v>
      </c>
      <c r="BQ4" s="468"/>
      <c r="BR4" s="468"/>
      <c r="BS4" s="468"/>
      <c r="BT4" s="468"/>
      <c r="BU4" s="468"/>
      <c r="BV4" s="468"/>
      <c r="BW4" s="468"/>
      <c r="BX4" s="468"/>
      <c r="BY4" s="468"/>
      <c r="BZ4" s="468"/>
      <c r="CA4" s="468"/>
      <c r="CB4" s="468"/>
      <c r="CC4" s="468"/>
      <c r="CD4" s="468"/>
      <c r="CE4" s="468"/>
      <c r="CF4" s="468"/>
      <c r="CG4" s="468"/>
      <c r="CH4" s="468"/>
      <c r="CI4" s="468"/>
      <c r="CJ4" s="468"/>
      <c r="CK4" s="468"/>
      <c r="CL4" s="468"/>
      <c r="CM4" s="468"/>
      <c r="CN4" s="468"/>
      <c r="CO4" s="468"/>
      <c r="CP4" s="468"/>
      <c r="CQ4" s="468"/>
      <c r="CR4" s="468"/>
      <c r="CS4" s="468"/>
      <c r="CT4" s="468"/>
      <c r="CU4" s="468"/>
      <c r="CV4" s="468"/>
      <c r="CW4" s="468"/>
      <c r="CX4" s="468"/>
      <c r="CY4" s="468"/>
      <c r="CZ4" s="468"/>
      <c r="DA4" s="468"/>
      <c r="DB4" s="468"/>
      <c r="DC4" s="468"/>
      <c r="DD4" s="468"/>
      <c r="DE4" s="468"/>
      <c r="DF4" s="468"/>
      <c r="DG4" s="468"/>
      <c r="DH4" s="468"/>
      <c r="DI4" s="468"/>
      <c r="DJ4" s="468"/>
      <c r="DK4" s="468"/>
      <c r="DL4" s="468"/>
      <c r="DM4" s="468"/>
      <c r="DN4" s="468"/>
      <c r="DO4" s="468"/>
      <c r="DP4" s="468"/>
      <c r="DQ4" s="468"/>
      <c r="DR4" s="468"/>
      <c r="DS4" s="468"/>
      <c r="DT4" s="468"/>
      <c r="DU4" s="468"/>
      <c r="DV4" s="468"/>
      <c r="DW4" s="468"/>
      <c r="DX4" s="468"/>
      <c r="DY4" s="468"/>
      <c r="DZ4" s="468"/>
      <c r="EA4" s="468"/>
      <c r="EB4" s="468"/>
      <c r="EC4" s="468"/>
      <c r="ED4" s="468"/>
      <c r="EE4" s="468"/>
      <c r="EF4" s="468"/>
      <c r="EG4" s="468"/>
      <c r="EH4" s="468"/>
      <c r="EI4" s="468"/>
      <c r="EJ4" s="468"/>
      <c r="EK4" s="468"/>
      <c r="EL4" s="468"/>
      <c r="EM4" s="468"/>
      <c r="EN4" s="468"/>
      <c r="EO4" s="468"/>
      <c r="EP4" s="468"/>
      <c r="EQ4" s="468"/>
      <c r="ER4" s="468"/>
      <c r="ES4" s="468"/>
      <c r="ET4" s="468"/>
      <c r="EU4" s="468"/>
      <c r="EV4" s="468"/>
      <c r="EW4" s="468"/>
      <c r="EX4" s="468"/>
      <c r="EY4" s="468"/>
      <c r="EZ4" s="468"/>
      <c r="FA4" s="468"/>
      <c r="FB4" s="468"/>
      <c r="FC4" s="468"/>
      <c r="FD4" s="468"/>
      <c r="FE4" s="468"/>
      <c r="FF4" s="468"/>
      <c r="FG4" s="468"/>
      <c r="FH4" s="468"/>
      <c r="FI4" s="468"/>
      <c r="FJ4" s="468"/>
      <c r="FK4" s="468"/>
    </row>
    <row r="5" spans="68:167" s="22" customFormat="1" ht="9.75" customHeight="1">
      <c r="BP5" s="474" t="s">
        <v>217</v>
      </c>
      <c r="BQ5" s="474"/>
      <c r="BR5" s="474"/>
      <c r="BS5" s="474"/>
      <c r="BT5" s="474"/>
      <c r="BU5" s="474"/>
      <c r="BV5" s="474"/>
      <c r="BW5" s="474"/>
      <c r="BX5" s="474"/>
      <c r="BY5" s="474"/>
      <c r="BZ5" s="474"/>
      <c r="CA5" s="474"/>
      <c r="CB5" s="474"/>
      <c r="CC5" s="474"/>
      <c r="CD5" s="474"/>
      <c r="CE5" s="474"/>
      <c r="CF5" s="474"/>
      <c r="CG5" s="474"/>
      <c r="CH5" s="474"/>
      <c r="CI5" s="474"/>
      <c r="CJ5" s="474"/>
      <c r="CK5" s="474"/>
      <c r="CL5" s="474"/>
      <c r="CM5" s="474"/>
      <c r="CN5" s="474"/>
      <c r="CO5" s="474"/>
      <c r="CP5" s="474"/>
      <c r="CQ5" s="474"/>
      <c r="CR5" s="474"/>
      <c r="CS5" s="474"/>
      <c r="CT5" s="474"/>
      <c r="CU5" s="474"/>
      <c r="CV5" s="474"/>
      <c r="CW5" s="474"/>
      <c r="CX5" s="474"/>
      <c r="CY5" s="474"/>
      <c r="CZ5" s="474"/>
      <c r="DA5" s="474"/>
      <c r="DB5" s="474"/>
      <c r="DC5" s="474"/>
      <c r="DD5" s="474"/>
      <c r="DE5" s="474"/>
      <c r="DF5" s="474"/>
      <c r="DG5" s="474"/>
      <c r="DH5" s="474"/>
      <c r="DI5" s="474"/>
      <c r="DJ5" s="474"/>
      <c r="DK5" s="474"/>
      <c r="DL5" s="474"/>
      <c r="DM5" s="474"/>
      <c r="DN5" s="474"/>
      <c r="DO5" s="474"/>
      <c r="DP5" s="474"/>
      <c r="DQ5" s="474"/>
      <c r="DR5" s="474"/>
      <c r="DS5" s="474"/>
      <c r="DT5" s="474"/>
      <c r="DU5" s="474"/>
      <c r="DV5" s="474"/>
      <c r="DW5" s="474"/>
      <c r="DX5" s="474"/>
      <c r="DY5" s="474"/>
      <c r="DZ5" s="474"/>
      <c r="EA5" s="474"/>
      <c r="EB5" s="474"/>
      <c r="EC5" s="474"/>
      <c r="ED5" s="474"/>
      <c r="EE5" s="474"/>
      <c r="EF5" s="474"/>
      <c r="EG5" s="474"/>
      <c r="EH5" s="474"/>
      <c r="EI5" s="474"/>
      <c r="EJ5" s="474"/>
      <c r="EK5" s="474"/>
      <c r="EL5" s="474"/>
      <c r="EM5" s="474"/>
      <c r="EN5" s="474"/>
      <c r="EO5" s="474"/>
      <c r="EP5" s="474"/>
      <c r="EQ5" s="474"/>
      <c r="ER5" s="474"/>
      <c r="ES5" s="474"/>
      <c r="ET5" s="474"/>
      <c r="EU5" s="474"/>
      <c r="EV5" s="474"/>
      <c r="EW5" s="474"/>
      <c r="EX5" s="474"/>
      <c r="EY5" s="474"/>
      <c r="EZ5" s="474"/>
      <c r="FA5" s="474"/>
      <c r="FB5" s="474"/>
      <c r="FC5" s="474"/>
      <c r="FD5" s="474"/>
      <c r="FE5" s="474"/>
      <c r="FF5" s="474"/>
      <c r="FG5" s="474"/>
      <c r="FH5" s="474"/>
      <c r="FI5" s="474"/>
      <c r="FJ5" s="474"/>
      <c r="FK5" s="474"/>
    </row>
    <row r="6" spans="68:167" s="23" customFormat="1" ht="10.5" customHeight="1">
      <c r="BP6" s="468"/>
      <c r="BQ6" s="468"/>
      <c r="BR6" s="468"/>
      <c r="BS6" s="468"/>
      <c r="BT6" s="468"/>
      <c r="BU6" s="468"/>
      <c r="BV6" s="468"/>
      <c r="BW6" s="468"/>
      <c r="BX6" s="468"/>
      <c r="BY6" s="468"/>
      <c r="BZ6" s="468"/>
      <c r="CA6" s="468"/>
      <c r="CB6" s="468"/>
      <c r="CC6" s="468"/>
      <c r="CD6" s="468"/>
      <c r="CE6" s="468"/>
      <c r="CF6" s="468"/>
      <c r="CG6" s="468"/>
      <c r="CH6" s="468"/>
      <c r="CI6" s="468"/>
      <c r="CJ6" s="468"/>
      <c r="CK6" s="468"/>
      <c r="CL6" s="25"/>
      <c r="CM6" s="25"/>
      <c r="DT6" s="25"/>
      <c r="DU6" s="25"/>
      <c r="DV6" s="25"/>
      <c r="DW6" s="25"/>
      <c r="DX6" s="25"/>
      <c r="DY6" s="468" t="s">
        <v>587</v>
      </c>
      <c r="DZ6" s="468"/>
      <c r="EA6" s="468"/>
      <c r="EB6" s="468"/>
      <c r="EC6" s="468"/>
      <c r="ED6" s="468"/>
      <c r="EE6" s="468"/>
      <c r="EF6" s="468"/>
      <c r="EG6" s="468"/>
      <c r="EH6" s="468"/>
      <c r="EI6" s="468"/>
      <c r="EJ6" s="468"/>
      <c r="EK6" s="468"/>
      <c r="EL6" s="468"/>
      <c r="EM6" s="468"/>
      <c r="EN6" s="468"/>
      <c r="EO6" s="468"/>
      <c r="EP6" s="468"/>
      <c r="EQ6" s="468"/>
      <c r="ER6" s="468"/>
      <c r="ES6" s="468"/>
      <c r="ET6" s="468"/>
      <c r="EU6" s="468"/>
      <c r="EV6" s="468"/>
      <c r="EW6" s="468"/>
      <c r="EX6" s="468"/>
      <c r="EY6" s="468"/>
      <c r="EZ6" s="468"/>
      <c r="FA6" s="468"/>
      <c r="FB6" s="468"/>
      <c r="FC6" s="468"/>
      <c r="FD6" s="468"/>
      <c r="FE6" s="468"/>
      <c r="FF6" s="468"/>
      <c r="FG6" s="468"/>
      <c r="FH6" s="468"/>
      <c r="FI6" s="468"/>
      <c r="FJ6" s="468"/>
      <c r="FK6" s="468"/>
    </row>
    <row r="7" spans="68:167" s="22" customFormat="1" ht="9.75" customHeight="1">
      <c r="BP7" s="473" t="s">
        <v>17</v>
      </c>
      <c r="BQ7" s="473"/>
      <c r="BR7" s="473"/>
      <c r="BS7" s="473"/>
      <c r="BT7" s="473"/>
      <c r="BU7" s="473"/>
      <c r="BV7" s="473"/>
      <c r="BW7" s="473"/>
      <c r="BX7" s="473"/>
      <c r="BY7" s="473"/>
      <c r="BZ7" s="473"/>
      <c r="CA7" s="473"/>
      <c r="CB7" s="473"/>
      <c r="CC7" s="473"/>
      <c r="CD7" s="473"/>
      <c r="CE7" s="473"/>
      <c r="CF7" s="473"/>
      <c r="CG7" s="473"/>
      <c r="CH7" s="473"/>
      <c r="CI7" s="473"/>
      <c r="CJ7" s="473"/>
      <c r="CK7" s="473"/>
      <c r="CL7" s="51"/>
      <c r="CM7" s="51"/>
      <c r="DY7" s="474" t="s">
        <v>18</v>
      </c>
      <c r="DZ7" s="474"/>
      <c r="EA7" s="474"/>
      <c r="EB7" s="474"/>
      <c r="EC7" s="474"/>
      <c r="ED7" s="474"/>
      <c r="EE7" s="474"/>
      <c r="EF7" s="474"/>
      <c r="EG7" s="474"/>
      <c r="EH7" s="474"/>
      <c r="EI7" s="474"/>
      <c r="EJ7" s="474"/>
      <c r="EK7" s="474"/>
      <c r="EL7" s="474"/>
      <c r="EM7" s="474"/>
      <c r="EN7" s="474"/>
      <c r="EO7" s="474"/>
      <c r="EP7" s="474"/>
      <c r="EQ7" s="474"/>
      <c r="ER7" s="474"/>
      <c r="ES7" s="474"/>
      <c r="ET7" s="474"/>
      <c r="EU7" s="474"/>
      <c r="EV7" s="474"/>
      <c r="EW7" s="474"/>
      <c r="EX7" s="474"/>
      <c r="EY7" s="474"/>
      <c r="EZ7" s="474"/>
      <c r="FA7" s="474"/>
      <c r="FB7" s="474"/>
      <c r="FC7" s="474"/>
      <c r="FD7" s="474"/>
      <c r="FE7" s="474"/>
      <c r="FF7" s="474"/>
      <c r="FG7" s="474"/>
      <c r="FH7" s="474"/>
      <c r="FI7" s="474"/>
      <c r="FJ7" s="474"/>
      <c r="FK7" s="474"/>
    </row>
    <row r="8" spans="68:167" s="23" customFormat="1" ht="10.5" customHeight="1">
      <c r="BP8" s="24" t="s">
        <v>19</v>
      </c>
      <c r="BQ8" s="464" t="s">
        <v>554</v>
      </c>
      <c r="BR8" s="464"/>
      <c r="BS8" s="464"/>
      <c r="BT8" s="464"/>
      <c r="BU8" s="464"/>
      <c r="BV8" s="462" t="s">
        <v>19</v>
      </c>
      <c r="BW8" s="462"/>
      <c r="BX8" s="464" t="s">
        <v>573</v>
      </c>
      <c r="BY8" s="464"/>
      <c r="BZ8" s="464"/>
      <c r="CA8" s="464"/>
      <c r="CB8" s="464"/>
      <c r="CC8" s="464"/>
      <c r="CD8" s="464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3">
        <v>20</v>
      </c>
      <c r="CV8" s="463"/>
      <c r="CW8" s="463"/>
      <c r="CX8" s="463"/>
      <c r="CY8" s="465" t="s">
        <v>554</v>
      </c>
      <c r="CZ8" s="465"/>
      <c r="DA8" s="465"/>
      <c r="DB8" s="462" t="s">
        <v>3</v>
      </c>
      <c r="DC8" s="462"/>
      <c r="DD8" s="462"/>
      <c r="FK8" s="24"/>
    </row>
    <row r="9" spans="2:154" s="27" customFormat="1" ht="15" customHeight="1">
      <c r="B9" s="590" t="s">
        <v>218</v>
      </c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0"/>
      <c r="BA9" s="590"/>
      <c r="BB9" s="590"/>
      <c r="BC9" s="590"/>
      <c r="BD9" s="590"/>
      <c r="BE9" s="590"/>
      <c r="BF9" s="590"/>
      <c r="BG9" s="590"/>
      <c r="BH9" s="590"/>
      <c r="BI9" s="590"/>
      <c r="BJ9" s="590"/>
      <c r="BK9" s="590"/>
      <c r="BL9" s="590"/>
      <c r="BM9" s="590"/>
      <c r="BN9" s="590"/>
      <c r="BO9" s="590"/>
      <c r="BP9" s="590"/>
      <c r="BQ9" s="590"/>
      <c r="BR9" s="590"/>
      <c r="BS9" s="590"/>
      <c r="BT9" s="590"/>
      <c r="BU9" s="590"/>
      <c r="BV9" s="590"/>
      <c r="BW9" s="590"/>
      <c r="BX9" s="590"/>
      <c r="BY9" s="590"/>
      <c r="BZ9" s="590"/>
      <c r="CA9" s="590"/>
      <c r="CB9" s="590"/>
      <c r="CC9" s="590"/>
      <c r="CD9" s="590"/>
      <c r="CE9" s="590"/>
      <c r="CF9" s="590"/>
      <c r="CG9" s="590"/>
      <c r="CH9" s="590"/>
      <c r="CI9" s="590"/>
      <c r="CJ9" s="590"/>
      <c r="CK9" s="590"/>
      <c r="CL9" s="590"/>
      <c r="CM9" s="590"/>
      <c r="CN9" s="590"/>
      <c r="CO9" s="590"/>
      <c r="CP9" s="590"/>
      <c r="CQ9" s="590"/>
      <c r="CR9" s="590"/>
      <c r="CS9" s="590"/>
      <c r="CT9" s="590"/>
      <c r="CU9" s="590"/>
      <c r="CV9" s="590"/>
      <c r="CW9" s="590"/>
      <c r="CX9" s="590"/>
      <c r="CY9" s="590"/>
      <c r="CZ9" s="590"/>
      <c r="DA9" s="590"/>
      <c r="DB9" s="590"/>
      <c r="DC9" s="590"/>
      <c r="DD9" s="590"/>
      <c r="DE9" s="590"/>
      <c r="DF9" s="590"/>
      <c r="DG9" s="590"/>
      <c r="DH9" s="590"/>
      <c r="DI9" s="590"/>
      <c r="DJ9" s="590"/>
      <c r="DK9" s="590"/>
      <c r="DL9" s="590"/>
      <c r="DM9" s="590"/>
      <c r="DN9" s="590"/>
      <c r="DO9" s="590"/>
      <c r="DP9" s="590"/>
      <c r="DQ9" s="590"/>
      <c r="DR9" s="590"/>
      <c r="DS9" s="590"/>
      <c r="DT9" s="590"/>
      <c r="DU9" s="590"/>
      <c r="DV9" s="590"/>
      <c r="DW9" s="590"/>
      <c r="DX9" s="590"/>
      <c r="DY9" s="590"/>
      <c r="DZ9" s="590"/>
      <c r="EA9" s="590"/>
      <c r="EB9" s="590"/>
      <c r="EC9" s="590"/>
      <c r="ED9" s="590"/>
      <c r="EE9" s="590"/>
      <c r="EF9" s="590"/>
      <c r="EG9" s="590"/>
      <c r="EH9" s="590"/>
      <c r="EI9" s="590"/>
      <c r="EJ9" s="590"/>
      <c r="EK9" s="590"/>
      <c r="EL9" s="590"/>
      <c r="EM9" s="590"/>
      <c r="EN9" s="590"/>
      <c r="EO9" s="590"/>
      <c r="EP9" s="590"/>
      <c r="EQ9" s="590"/>
      <c r="ER9" s="590"/>
      <c r="ES9" s="590"/>
      <c r="ET9" s="590"/>
      <c r="EU9" s="590"/>
      <c r="EV9" s="590"/>
      <c r="EW9" s="590"/>
      <c r="EX9" s="590"/>
    </row>
    <row r="10" spans="1:167" s="23" customFormat="1" ht="12" customHeight="1" thickBot="1">
      <c r="A10" s="2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I10" s="50" t="s">
        <v>526</v>
      </c>
      <c r="EJ10" s="591" t="s">
        <v>555</v>
      </c>
      <c r="EK10" s="591"/>
      <c r="EL10" s="591"/>
      <c r="EM10" s="591"/>
      <c r="EN10" s="29" t="s">
        <v>219</v>
      </c>
      <c r="EO10" s="29"/>
      <c r="EP10" s="29"/>
      <c r="EQ10" s="29"/>
      <c r="EZ10" s="592" t="s">
        <v>220</v>
      </c>
      <c r="FA10" s="593"/>
      <c r="FB10" s="593"/>
      <c r="FC10" s="593"/>
      <c r="FD10" s="593"/>
      <c r="FE10" s="593"/>
      <c r="FF10" s="593"/>
      <c r="FG10" s="593"/>
      <c r="FH10" s="593"/>
      <c r="FI10" s="593"/>
      <c r="FJ10" s="593"/>
      <c r="FK10" s="594"/>
    </row>
    <row r="11" spans="132:167" s="23" customFormat="1" ht="12" customHeight="1">
      <c r="EB11" s="29"/>
      <c r="EC11" s="29"/>
      <c r="ED11" s="29"/>
      <c r="EE11" s="29"/>
      <c r="EF11" s="30"/>
      <c r="EG11" s="30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2"/>
      <c r="ES11" s="32"/>
      <c r="ET11" s="32"/>
      <c r="EU11" s="32"/>
      <c r="EW11" s="31"/>
      <c r="EX11" s="32" t="s">
        <v>221</v>
      </c>
      <c r="EZ11" s="595" t="s">
        <v>222</v>
      </c>
      <c r="FA11" s="596"/>
      <c r="FB11" s="596"/>
      <c r="FC11" s="596"/>
      <c r="FD11" s="596"/>
      <c r="FE11" s="596"/>
      <c r="FF11" s="596"/>
      <c r="FG11" s="596"/>
      <c r="FH11" s="596"/>
      <c r="FI11" s="596"/>
      <c r="FJ11" s="596"/>
      <c r="FK11" s="597"/>
    </row>
    <row r="12" spans="43:167" s="23" customFormat="1" ht="10.5" customHeight="1">
      <c r="AQ12" s="24" t="s">
        <v>33</v>
      </c>
      <c r="AR12" s="464" t="s">
        <v>554</v>
      </c>
      <c r="AS12" s="464"/>
      <c r="AT12" s="464"/>
      <c r="AU12" s="464"/>
      <c r="AV12" s="464"/>
      <c r="AW12" s="462" t="s">
        <v>19</v>
      </c>
      <c r="AX12" s="462"/>
      <c r="AY12" s="464" t="s">
        <v>573</v>
      </c>
      <c r="AZ12" s="464"/>
      <c r="BA12" s="464"/>
      <c r="BB12" s="464"/>
      <c r="BC12" s="464"/>
      <c r="BD12" s="464"/>
      <c r="BE12" s="464"/>
      <c r="BF12" s="464"/>
      <c r="BG12" s="464"/>
      <c r="BH12" s="464"/>
      <c r="BI12" s="464"/>
      <c r="BJ12" s="464"/>
      <c r="BK12" s="464"/>
      <c r="BL12" s="464"/>
      <c r="BM12" s="464"/>
      <c r="BN12" s="464"/>
      <c r="BO12" s="464"/>
      <c r="BP12" s="464"/>
      <c r="BQ12" s="464"/>
      <c r="BR12" s="464"/>
      <c r="BS12" s="464"/>
      <c r="BT12" s="464"/>
      <c r="BU12" s="464"/>
      <c r="BV12" s="463">
        <v>20</v>
      </c>
      <c r="BW12" s="463"/>
      <c r="BX12" s="463"/>
      <c r="BY12" s="463"/>
      <c r="BZ12" s="465" t="s">
        <v>554</v>
      </c>
      <c r="CA12" s="465"/>
      <c r="CB12" s="465"/>
      <c r="CC12" s="462" t="s">
        <v>3</v>
      </c>
      <c r="CD12" s="462"/>
      <c r="CE12" s="462"/>
      <c r="ER12" s="24"/>
      <c r="ES12" s="24"/>
      <c r="ET12" s="24"/>
      <c r="EU12" s="24"/>
      <c r="EX12" s="24" t="s">
        <v>22</v>
      </c>
      <c r="EZ12" s="576" t="s">
        <v>566</v>
      </c>
      <c r="FA12" s="577"/>
      <c r="FB12" s="577"/>
      <c r="FC12" s="577"/>
      <c r="FD12" s="577"/>
      <c r="FE12" s="577"/>
      <c r="FF12" s="577"/>
      <c r="FG12" s="577"/>
      <c r="FH12" s="577"/>
      <c r="FI12" s="577"/>
      <c r="FJ12" s="577"/>
      <c r="FK12" s="578"/>
    </row>
    <row r="13" spans="1:167" s="23" customFormat="1" ht="10.5" customHeight="1">
      <c r="A13" s="23" t="s">
        <v>223</v>
      </c>
      <c r="AO13" s="579" t="s">
        <v>552</v>
      </c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  <c r="DI13" s="579"/>
      <c r="DJ13" s="579"/>
      <c r="DK13" s="579"/>
      <c r="DL13" s="579"/>
      <c r="DM13" s="579"/>
      <c r="DN13" s="579"/>
      <c r="DO13" s="579"/>
      <c r="DP13" s="579"/>
      <c r="DQ13" s="579"/>
      <c r="DR13" s="579"/>
      <c r="DS13" s="579"/>
      <c r="DT13" s="579"/>
      <c r="DU13" s="579"/>
      <c r="DV13" s="579"/>
      <c r="DW13" s="579"/>
      <c r="DX13" s="579"/>
      <c r="DY13" s="579"/>
      <c r="DZ13" s="579"/>
      <c r="EA13" s="579"/>
      <c r="EB13" s="579"/>
      <c r="EC13" s="579"/>
      <c r="ED13" s="579"/>
      <c r="EE13" s="579"/>
      <c r="EF13" s="579"/>
      <c r="EG13" s="579"/>
      <c r="EH13" s="579"/>
      <c r="EI13" s="579"/>
      <c r="EJ13" s="579"/>
      <c r="EK13" s="579"/>
      <c r="EL13" s="579"/>
      <c r="ER13" s="24"/>
      <c r="ES13" s="24"/>
      <c r="ET13" s="24"/>
      <c r="EU13" s="24"/>
      <c r="EX13" s="24"/>
      <c r="EZ13" s="568" t="s">
        <v>567</v>
      </c>
      <c r="FA13" s="569"/>
      <c r="FB13" s="569"/>
      <c r="FC13" s="569"/>
      <c r="FD13" s="569"/>
      <c r="FE13" s="569"/>
      <c r="FF13" s="569"/>
      <c r="FG13" s="569"/>
      <c r="FH13" s="569"/>
      <c r="FI13" s="569"/>
      <c r="FJ13" s="569"/>
      <c r="FK13" s="570"/>
    </row>
    <row r="14" spans="1:167" s="23" customFormat="1" ht="10.5" customHeight="1">
      <c r="A14" s="23" t="s">
        <v>224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0"/>
      <c r="BM14" s="580"/>
      <c r="BN14" s="580"/>
      <c r="BO14" s="580"/>
      <c r="BP14" s="580"/>
      <c r="BQ14" s="580"/>
      <c r="BR14" s="580"/>
      <c r="BS14" s="580"/>
      <c r="BT14" s="580"/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0"/>
      <c r="CG14" s="580"/>
      <c r="CH14" s="580"/>
      <c r="CI14" s="580"/>
      <c r="CJ14" s="580"/>
      <c r="CK14" s="580"/>
      <c r="CL14" s="580"/>
      <c r="CM14" s="580"/>
      <c r="CN14" s="580"/>
      <c r="CO14" s="580"/>
      <c r="CP14" s="580"/>
      <c r="CQ14" s="580"/>
      <c r="CR14" s="580"/>
      <c r="CS14" s="580"/>
      <c r="CT14" s="580"/>
      <c r="CU14" s="580"/>
      <c r="CV14" s="580"/>
      <c r="CW14" s="580"/>
      <c r="CX14" s="580"/>
      <c r="CY14" s="580"/>
      <c r="CZ14" s="580"/>
      <c r="DA14" s="580"/>
      <c r="DB14" s="580"/>
      <c r="DC14" s="580"/>
      <c r="DD14" s="580"/>
      <c r="DE14" s="580"/>
      <c r="DF14" s="580"/>
      <c r="DG14" s="580"/>
      <c r="DH14" s="580"/>
      <c r="DI14" s="580"/>
      <c r="DJ14" s="580"/>
      <c r="DK14" s="580"/>
      <c r="DL14" s="580"/>
      <c r="DM14" s="580"/>
      <c r="DN14" s="580"/>
      <c r="DO14" s="580"/>
      <c r="DP14" s="580"/>
      <c r="DQ14" s="580"/>
      <c r="DR14" s="580"/>
      <c r="DS14" s="580"/>
      <c r="DT14" s="580"/>
      <c r="DU14" s="580"/>
      <c r="DV14" s="580"/>
      <c r="DW14" s="580"/>
      <c r="DX14" s="580"/>
      <c r="DY14" s="580"/>
      <c r="DZ14" s="580"/>
      <c r="EA14" s="580"/>
      <c r="EB14" s="580"/>
      <c r="EC14" s="580"/>
      <c r="ED14" s="580"/>
      <c r="EE14" s="580"/>
      <c r="EF14" s="580"/>
      <c r="EG14" s="580"/>
      <c r="EH14" s="580"/>
      <c r="EI14" s="580"/>
      <c r="EJ14" s="580"/>
      <c r="EK14" s="580"/>
      <c r="EL14" s="580"/>
      <c r="ER14" s="24"/>
      <c r="ES14" s="24"/>
      <c r="ET14" s="24"/>
      <c r="EU14" s="24"/>
      <c r="EX14" s="24" t="s">
        <v>225</v>
      </c>
      <c r="EZ14" s="574"/>
      <c r="FA14" s="464"/>
      <c r="FB14" s="464"/>
      <c r="FC14" s="464"/>
      <c r="FD14" s="464"/>
      <c r="FE14" s="464"/>
      <c r="FF14" s="464"/>
      <c r="FG14" s="464"/>
      <c r="FH14" s="464"/>
      <c r="FI14" s="464"/>
      <c r="FJ14" s="464"/>
      <c r="FK14" s="575"/>
    </row>
    <row r="15" spans="1:167" s="23" customFormat="1" ht="3" customHeight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R15" s="24"/>
      <c r="ES15" s="24"/>
      <c r="ET15" s="24"/>
      <c r="EU15" s="24"/>
      <c r="EX15" s="24"/>
      <c r="EZ15" s="568"/>
      <c r="FA15" s="569"/>
      <c r="FB15" s="569"/>
      <c r="FC15" s="569"/>
      <c r="FD15" s="569"/>
      <c r="FE15" s="569"/>
      <c r="FF15" s="569"/>
      <c r="FG15" s="569"/>
      <c r="FH15" s="569"/>
      <c r="FI15" s="569"/>
      <c r="FJ15" s="569"/>
      <c r="FK15" s="570"/>
    </row>
    <row r="16" spans="1:167" s="23" customFormat="1" ht="10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N16" s="26"/>
      <c r="AO16" s="34" t="s">
        <v>226</v>
      </c>
      <c r="AP16" s="26"/>
      <c r="AQ16" s="26"/>
      <c r="AR16" s="26"/>
      <c r="AY16" s="584" t="s">
        <v>565</v>
      </c>
      <c r="AZ16" s="585"/>
      <c r="BA16" s="585"/>
      <c r="BB16" s="585"/>
      <c r="BC16" s="585"/>
      <c r="BD16" s="585"/>
      <c r="BE16" s="585"/>
      <c r="BF16" s="585"/>
      <c r="BG16" s="585"/>
      <c r="BH16" s="585"/>
      <c r="BI16" s="585"/>
      <c r="BJ16" s="585"/>
      <c r="BK16" s="585"/>
      <c r="BL16" s="585"/>
      <c r="BM16" s="585"/>
      <c r="BN16" s="585"/>
      <c r="BO16" s="585"/>
      <c r="BP16" s="585"/>
      <c r="BQ16" s="585"/>
      <c r="BR16" s="585"/>
      <c r="BS16" s="585"/>
      <c r="BT16" s="585"/>
      <c r="BU16" s="585"/>
      <c r="BV16" s="585"/>
      <c r="BW16" s="585"/>
      <c r="BX16" s="585"/>
      <c r="BY16" s="585"/>
      <c r="BZ16" s="58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R16" s="24"/>
      <c r="ES16" s="24"/>
      <c r="ET16" s="24"/>
      <c r="EU16" s="24"/>
      <c r="EX16" s="24" t="s">
        <v>227</v>
      </c>
      <c r="EZ16" s="581"/>
      <c r="FA16" s="582"/>
      <c r="FB16" s="582"/>
      <c r="FC16" s="582"/>
      <c r="FD16" s="582"/>
      <c r="FE16" s="582"/>
      <c r="FF16" s="582"/>
      <c r="FG16" s="582"/>
      <c r="FH16" s="582"/>
      <c r="FI16" s="582"/>
      <c r="FJ16" s="582"/>
      <c r="FK16" s="583"/>
    </row>
    <row r="17" spans="1:167" s="23" customFormat="1" ht="3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Y17" s="587"/>
      <c r="AZ17" s="588"/>
      <c r="BA17" s="588"/>
      <c r="BB17" s="588"/>
      <c r="BC17" s="588"/>
      <c r="BD17" s="588"/>
      <c r="BE17" s="588"/>
      <c r="BF17" s="588"/>
      <c r="BG17" s="588"/>
      <c r="BH17" s="588"/>
      <c r="BI17" s="588"/>
      <c r="BJ17" s="588"/>
      <c r="BK17" s="588"/>
      <c r="BL17" s="588"/>
      <c r="BM17" s="588"/>
      <c r="BN17" s="588"/>
      <c r="BO17" s="588"/>
      <c r="BP17" s="588"/>
      <c r="BQ17" s="588"/>
      <c r="BR17" s="588"/>
      <c r="BS17" s="588"/>
      <c r="BT17" s="588"/>
      <c r="BU17" s="588"/>
      <c r="BV17" s="588"/>
      <c r="BW17" s="588"/>
      <c r="BX17" s="588"/>
      <c r="BY17" s="588"/>
      <c r="BZ17" s="589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R17" s="24"/>
      <c r="ES17" s="24"/>
      <c r="ET17" s="24"/>
      <c r="EU17" s="24"/>
      <c r="EX17" s="24"/>
      <c r="EZ17" s="574"/>
      <c r="FA17" s="464"/>
      <c r="FB17" s="464"/>
      <c r="FC17" s="464"/>
      <c r="FD17" s="464"/>
      <c r="FE17" s="464"/>
      <c r="FF17" s="464"/>
      <c r="FG17" s="464"/>
      <c r="FH17" s="464"/>
      <c r="FI17" s="464"/>
      <c r="FJ17" s="464"/>
      <c r="FK17" s="575"/>
    </row>
    <row r="18" spans="1:167" s="23" customFormat="1" ht="10.5" customHeight="1">
      <c r="A18" s="23" t="s">
        <v>228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O18" s="567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  <c r="CM18" s="567"/>
      <c r="CN18" s="567"/>
      <c r="CO18" s="567"/>
      <c r="CP18" s="567"/>
      <c r="CQ18" s="567"/>
      <c r="CR18" s="567"/>
      <c r="CS18" s="567"/>
      <c r="CT18" s="567"/>
      <c r="CU18" s="567"/>
      <c r="CV18" s="567"/>
      <c r="CW18" s="567"/>
      <c r="CX18" s="567"/>
      <c r="CY18" s="567"/>
      <c r="CZ18" s="567"/>
      <c r="DA18" s="567"/>
      <c r="DB18" s="567"/>
      <c r="DC18" s="567"/>
      <c r="DD18" s="567"/>
      <c r="DE18" s="567"/>
      <c r="DF18" s="567"/>
      <c r="DG18" s="567"/>
      <c r="DH18" s="567"/>
      <c r="DI18" s="567"/>
      <c r="DJ18" s="567"/>
      <c r="DK18" s="567"/>
      <c r="DL18" s="567"/>
      <c r="DM18" s="567"/>
      <c r="DN18" s="567"/>
      <c r="DO18" s="567"/>
      <c r="DP18" s="567"/>
      <c r="DQ18" s="567"/>
      <c r="DR18" s="567"/>
      <c r="DS18" s="567"/>
      <c r="DT18" s="567"/>
      <c r="DU18" s="567"/>
      <c r="DV18" s="567"/>
      <c r="DW18" s="567"/>
      <c r="DX18" s="567"/>
      <c r="DY18" s="567"/>
      <c r="DZ18" s="567"/>
      <c r="EA18" s="567"/>
      <c r="EB18" s="567"/>
      <c r="EC18" s="567"/>
      <c r="ED18" s="567"/>
      <c r="EE18" s="567"/>
      <c r="EF18" s="567"/>
      <c r="EG18" s="567"/>
      <c r="EH18" s="567"/>
      <c r="EI18" s="567"/>
      <c r="EJ18" s="567"/>
      <c r="EK18" s="567"/>
      <c r="EL18" s="567"/>
      <c r="ER18" s="24"/>
      <c r="ES18" s="24"/>
      <c r="ET18" s="24"/>
      <c r="EU18" s="24"/>
      <c r="EX18" s="32" t="s">
        <v>229</v>
      </c>
      <c r="EZ18" s="576" t="s">
        <v>568</v>
      </c>
      <c r="FA18" s="577"/>
      <c r="FB18" s="577"/>
      <c r="FC18" s="577"/>
      <c r="FD18" s="577"/>
      <c r="FE18" s="577"/>
      <c r="FF18" s="577"/>
      <c r="FG18" s="577"/>
      <c r="FH18" s="577"/>
      <c r="FI18" s="577"/>
      <c r="FJ18" s="577"/>
      <c r="FK18" s="578"/>
    </row>
    <row r="19" spans="1:167" s="23" customFormat="1" ht="10.5" customHeight="1">
      <c r="A19" s="23" t="s">
        <v>230</v>
      </c>
      <c r="AO19" s="566" t="s">
        <v>546</v>
      </c>
      <c r="AP19" s="566"/>
      <c r="AQ19" s="566"/>
      <c r="AR19" s="566"/>
      <c r="AS19" s="566"/>
      <c r="AT19" s="566"/>
      <c r="AU19" s="566"/>
      <c r="AV19" s="566"/>
      <c r="AW19" s="566"/>
      <c r="AX19" s="566"/>
      <c r="AY19" s="566"/>
      <c r="AZ19" s="566"/>
      <c r="BA19" s="566"/>
      <c r="BB19" s="566"/>
      <c r="BC19" s="566"/>
      <c r="BD19" s="566"/>
      <c r="BE19" s="566"/>
      <c r="BF19" s="566"/>
      <c r="BG19" s="566"/>
      <c r="BH19" s="566"/>
      <c r="BI19" s="566"/>
      <c r="BJ19" s="566"/>
      <c r="BK19" s="566"/>
      <c r="BL19" s="566"/>
      <c r="BM19" s="566"/>
      <c r="BN19" s="566"/>
      <c r="BO19" s="566"/>
      <c r="BP19" s="566"/>
      <c r="BQ19" s="566"/>
      <c r="BR19" s="566"/>
      <c r="BS19" s="566"/>
      <c r="BT19" s="566"/>
      <c r="BU19" s="566"/>
      <c r="BV19" s="566"/>
      <c r="BW19" s="566"/>
      <c r="BX19" s="566"/>
      <c r="BY19" s="566"/>
      <c r="BZ19" s="566"/>
      <c r="CA19" s="566"/>
      <c r="CB19" s="566"/>
      <c r="CC19" s="566"/>
      <c r="CD19" s="566"/>
      <c r="CE19" s="566"/>
      <c r="CF19" s="566"/>
      <c r="CG19" s="566"/>
      <c r="CH19" s="566"/>
      <c r="CI19" s="566"/>
      <c r="CJ19" s="566"/>
      <c r="CK19" s="566"/>
      <c r="CL19" s="566"/>
      <c r="CM19" s="566"/>
      <c r="CN19" s="566"/>
      <c r="CO19" s="566"/>
      <c r="CP19" s="566"/>
      <c r="CQ19" s="566"/>
      <c r="CR19" s="566"/>
      <c r="CS19" s="566"/>
      <c r="CT19" s="566"/>
      <c r="CU19" s="566"/>
      <c r="CV19" s="566"/>
      <c r="CW19" s="566"/>
      <c r="CX19" s="566"/>
      <c r="CY19" s="566"/>
      <c r="CZ19" s="566"/>
      <c r="DA19" s="566"/>
      <c r="DB19" s="566"/>
      <c r="DC19" s="566"/>
      <c r="DD19" s="566"/>
      <c r="DE19" s="566"/>
      <c r="DF19" s="566"/>
      <c r="DG19" s="566"/>
      <c r="DH19" s="566"/>
      <c r="DI19" s="566"/>
      <c r="DJ19" s="566"/>
      <c r="DK19" s="566"/>
      <c r="DL19" s="566"/>
      <c r="DM19" s="566"/>
      <c r="DN19" s="566"/>
      <c r="DO19" s="566"/>
      <c r="DP19" s="566"/>
      <c r="DQ19" s="566"/>
      <c r="DR19" s="566"/>
      <c r="DS19" s="566"/>
      <c r="DT19" s="566"/>
      <c r="DU19" s="566"/>
      <c r="DV19" s="566"/>
      <c r="DW19" s="566"/>
      <c r="DX19" s="566"/>
      <c r="DY19" s="566"/>
      <c r="DZ19" s="566"/>
      <c r="EA19" s="566"/>
      <c r="EB19" s="566"/>
      <c r="EC19" s="566"/>
      <c r="ED19" s="566"/>
      <c r="EE19" s="566"/>
      <c r="EF19" s="566"/>
      <c r="EG19" s="566"/>
      <c r="EH19" s="566"/>
      <c r="EI19" s="566"/>
      <c r="EJ19" s="566"/>
      <c r="EK19" s="566"/>
      <c r="EL19" s="566"/>
      <c r="ER19" s="24"/>
      <c r="ES19" s="24"/>
      <c r="ET19" s="24"/>
      <c r="EU19" s="24"/>
      <c r="EX19" s="24"/>
      <c r="EZ19" s="568"/>
      <c r="FA19" s="569"/>
      <c r="FB19" s="569"/>
      <c r="FC19" s="569"/>
      <c r="FD19" s="569"/>
      <c r="FE19" s="569"/>
      <c r="FF19" s="569"/>
      <c r="FG19" s="569"/>
      <c r="FH19" s="569"/>
      <c r="FI19" s="569"/>
      <c r="FJ19" s="569"/>
      <c r="FK19" s="570"/>
    </row>
    <row r="20" spans="1:167" s="23" customFormat="1" ht="10.5" customHeight="1">
      <c r="A20" s="23" t="s">
        <v>26</v>
      </c>
      <c r="AO20" s="567"/>
      <c r="AP20" s="567"/>
      <c r="AQ20" s="567"/>
      <c r="AR20" s="567"/>
      <c r="AS20" s="567"/>
      <c r="AT20" s="567"/>
      <c r="AU20" s="567"/>
      <c r="AV20" s="567"/>
      <c r="AW20" s="567"/>
      <c r="AX20" s="567"/>
      <c r="AY20" s="567"/>
      <c r="AZ20" s="567"/>
      <c r="BA20" s="567"/>
      <c r="BB20" s="567"/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7"/>
      <c r="CK20" s="567"/>
      <c r="CL20" s="567"/>
      <c r="CM20" s="567"/>
      <c r="CN20" s="567"/>
      <c r="CO20" s="567"/>
      <c r="CP20" s="567"/>
      <c r="CQ20" s="567"/>
      <c r="CR20" s="567"/>
      <c r="CS20" s="567"/>
      <c r="CT20" s="567"/>
      <c r="CU20" s="567"/>
      <c r="CV20" s="567"/>
      <c r="CW20" s="567"/>
      <c r="CX20" s="567"/>
      <c r="CY20" s="567"/>
      <c r="CZ20" s="567"/>
      <c r="DA20" s="567"/>
      <c r="DB20" s="567"/>
      <c r="DC20" s="567"/>
      <c r="DD20" s="567"/>
      <c r="DE20" s="567"/>
      <c r="DF20" s="567"/>
      <c r="DG20" s="567"/>
      <c r="DH20" s="567"/>
      <c r="DI20" s="567"/>
      <c r="DJ20" s="567"/>
      <c r="DK20" s="567"/>
      <c r="DL20" s="567"/>
      <c r="DM20" s="567"/>
      <c r="DN20" s="567"/>
      <c r="DO20" s="567"/>
      <c r="DP20" s="567"/>
      <c r="DQ20" s="567"/>
      <c r="DR20" s="567"/>
      <c r="DS20" s="567"/>
      <c r="DT20" s="567"/>
      <c r="DU20" s="567"/>
      <c r="DV20" s="567"/>
      <c r="DW20" s="567"/>
      <c r="DX20" s="567"/>
      <c r="DY20" s="567"/>
      <c r="DZ20" s="567"/>
      <c r="EA20" s="567"/>
      <c r="EB20" s="567"/>
      <c r="EC20" s="567"/>
      <c r="ED20" s="567"/>
      <c r="EE20" s="567"/>
      <c r="EF20" s="567"/>
      <c r="EG20" s="567"/>
      <c r="EH20" s="567"/>
      <c r="EI20" s="567"/>
      <c r="EJ20" s="567"/>
      <c r="EK20" s="567"/>
      <c r="EL20" s="567"/>
      <c r="ER20" s="24"/>
      <c r="ES20" s="24"/>
      <c r="ET20" s="24"/>
      <c r="EU20" s="24"/>
      <c r="EX20" s="24" t="s">
        <v>231</v>
      </c>
      <c r="EZ20" s="571" t="s">
        <v>569</v>
      </c>
      <c r="FA20" s="572"/>
      <c r="FB20" s="572"/>
      <c r="FC20" s="572"/>
      <c r="FD20" s="572"/>
      <c r="FE20" s="572"/>
      <c r="FF20" s="572"/>
      <c r="FG20" s="572"/>
      <c r="FH20" s="572"/>
      <c r="FI20" s="572"/>
      <c r="FJ20" s="572"/>
      <c r="FK20" s="573"/>
    </row>
    <row r="21" spans="1:167" s="23" customFormat="1" ht="10.5" customHeight="1">
      <c r="A21" s="23" t="s">
        <v>230</v>
      </c>
      <c r="AO21" s="566" t="s">
        <v>546</v>
      </c>
      <c r="AP21" s="566"/>
      <c r="AQ21" s="566"/>
      <c r="AR21" s="566"/>
      <c r="AS21" s="566"/>
      <c r="AT21" s="566"/>
      <c r="AU21" s="566"/>
      <c r="AV21" s="566"/>
      <c r="AW21" s="566"/>
      <c r="AX21" s="566"/>
      <c r="AY21" s="566"/>
      <c r="AZ21" s="566"/>
      <c r="BA21" s="566"/>
      <c r="BB21" s="566"/>
      <c r="BC21" s="566"/>
      <c r="BD21" s="566"/>
      <c r="BE21" s="566"/>
      <c r="BF21" s="566"/>
      <c r="BG21" s="566"/>
      <c r="BH21" s="566"/>
      <c r="BI21" s="566"/>
      <c r="BJ21" s="566"/>
      <c r="BK21" s="566"/>
      <c r="BL21" s="566"/>
      <c r="BM21" s="566"/>
      <c r="BN21" s="566"/>
      <c r="BO21" s="566"/>
      <c r="BP21" s="566"/>
      <c r="BQ21" s="566"/>
      <c r="BR21" s="566"/>
      <c r="BS21" s="566"/>
      <c r="BT21" s="566"/>
      <c r="BU21" s="566"/>
      <c r="BV21" s="566"/>
      <c r="BW21" s="566"/>
      <c r="BX21" s="566"/>
      <c r="BY21" s="566"/>
      <c r="BZ21" s="566"/>
      <c r="CA21" s="566"/>
      <c r="CB21" s="566"/>
      <c r="CC21" s="566"/>
      <c r="CD21" s="566"/>
      <c r="CE21" s="566"/>
      <c r="CF21" s="566"/>
      <c r="CG21" s="566"/>
      <c r="CH21" s="566"/>
      <c r="CI21" s="566"/>
      <c r="CJ21" s="566"/>
      <c r="CK21" s="566"/>
      <c r="CL21" s="566"/>
      <c r="CM21" s="566"/>
      <c r="CN21" s="566"/>
      <c r="CO21" s="566"/>
      <c r="CP21" s="566"/>
      <c r="CQ21" s="566"/>
      <c r="CR21" s="566"/>
      <c r="CS21" s="566"/>
      <c r="CT21" s="566"/>
      <c r="CU21" s="566"/>
      <c r="CV21" s="566"/>
      <c r="CW21" s="566"/>
      <c r="CX21" s="566"/>
      <c r="CY21" s="566"/>
      <c r="CZ21" s="566"/>
      <c r="DA21" s="566"/>
      <c r="DB21" s="566"/>
      <c r="DC21" s="566"/>
      <c r="DD21" s="566"/>
      <c r="DE21" s="566"/>
      <c r="DF21" s="566"/>
      <c r="DG21" s="566"/>
      <c r="DH21" s="566"/>
      <c r="DI21" s="566"/>
      <c r="DJ21" s="566"/>
      <c r="DK21" s="566"/>
      <c r="DL21" s="566"/>
      <c r="DM21" s="566"/>
      <c r="DN21" s="566"/>
      <c r="DO21" s="566"/>
      <c r="DP21" s="566"/>
      <c r="DQ21" s="566"/>
      <c r="DR21" s="566"/>
      <c r="DS21" s="566"/>
      <c r="DT21" s="566"/>
      <c r="DU21" s="566"/>
      <c r="DV21" s="566"/>
      <c r="DW21" s="566"/>
      <c r="DX21" s="566"/>
      <c r="DY21" s="566"/>
      <c r="DZ21" s="566"/>
      <c r="EA21" s="566"/>
      <c r="EB21" s="566"/>
      <c r="EC21" s="566"/>
      <c r="ED21" s="566"/>
      <c r="EE21" s="566"/>
      <c r="EF21" s="566"/>
      <c r="EG21" s="566"/>
      <c r="EH21" s="566"/>
      <c r="EI21" s="566"/>
      <c r="EJ21" s="566"/>
      <c r="EK21" s="566"/>
      <c r="EL21" s="566"/>
      <c r="EN21" s="31"/>
      <c r="EO21" s="31"/>
      <c r="EP21" s="31"/>
      <c r="EQ21" s="31"/>
      <c r="ER21" s="32"/>
      <c r="ES21" s="32"/>
      <c r="ET21" s="32"/>
      <c r="EU21" s="32"/>
      <c r="EW21" s="31"/>
      <c r="EZ21" s="568" t="s">
        <v>567</v>
      </c>
      <c r="FA21" s="569"/>
      <c r="FB21" s="569"/>
      <c r="FC21" s="569"/>
      <c r="FD21" s="569"/>
      <c r="FE21" s="569"/>
      <c r="FF21" s="569"/>
      <c r="FG21" s="569"/>
      <c r="FH21" s="569"/>
      <c r="FI21" s="569"/>
      <c r="FJ21" s="569"/>
      <c r="FK21" s="570"/>
    </row>
    <row r="22" spans="1:167" s="23" customFormat="1" ht="10.5" customHeight="1">
      <c r="A22" s="23" t="s">
        <v>232</v>
      </c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  <c r="CQ22" s="567"/>
      <c r="CR22" s="567"/>
      <c r="CS22" s="567"/>
      <c r="CT22" s="567"/>
      <c r="CU22" s="567"/>
      <c r="CV22" s="567"/>
      <c r="CW22" s="567"/>
      <c r="CX22" s="567"/>
      <c r="CY22" s="567"/>
      <c r="CZ22" s="567"/>
      <c r="DA22" s="567"/>
      <c r="DB22" s="567"/>
      <c r="DC22" s="567"/>
      <c r="DD22" s="567"/>
      <c r="DE22" s="567"/>
      <c r="DF22" s="567"/>
      <c r="DG22" s="567"/>
      <c r="DH22" s="567"/>
      <c r="DI22" s="567"/>
      <c r="DJ22" s="567"/>
      <c r="DK22" s="567"/>
      <c r="DL22" s="567"/>
      <c r="DM22" s="567"/>
      <c r="DN22" s="567"/>
      <c r="DO22" s="567"/>
      <c r="DP22" s="567"/>
      <c r="DQ22" s="567"/>
      <c r="DR22" s="567"/>
      <c r="DS22" s="567"/>
      <c r="DT22" s="567"/>
      <c r="DU22" s="567"/>
      <c r="DV22" s="567"/>
      <c r="DW22" s="567"/>
      <c r="DX22" s="567"/>
      <c r="DY22" s="567"/>
      <c r="DZ22" s="567"/>
      <c r="EA22" s="567"/>
      <c r="EB22" s="567"/>
      <c r="EC22" s="567"/>
      <c r="ED22" s="567"/>
      <c r="EE22" s="567"/>
      <c r="EF22" s="567"/>
      <c r="EG22" s="567"/>
      <c r="EH22" s="567"/>
      <c r="EI22" s="567"/>
      <c r="EJ22" s="567"/>
      <c r="EK22" s="567"/>
      <c r="EL22" s="567"/>
      <c r="EN22" s="31"/>
      <c r="EO22" s="31"/>
      <c r="EP22" s="31"/>
      <c r="EQ22" s="31"/>
      <c r="ER22" s="32"/>
      <c r="ES22" s="32"/>
      <c r="ET22" s="32"/>
      <c r="EU22" s="32"/>
      <c r="EW22" s="31"/>
      <c r="EX22" s="24" t="s">
        <v>225</v>
      </c>
      <c r="EZ22" s="574"/>
      <c r="FA22" s="464"/>
      <c r="FB22" s="464"/>
      <c r="FC22" s="464"/>
      <c r="FD22" s="464"/>
      <c r="FE22" s="464"/>
      <c r="FF22" s="464"/>
      <c r="FG22" s="464"/>
      <c r="FH22" s="464"/>
      <c r="FI22" s="464"/>
      <c r="FJ22" s="464"/>
      <c r="FK22" s="575"/>
    </row>
    <row r="23" spans="1:167" s="23" customFormat="1" ht="10.5" customHeight="1">
      <c r="A23" s="23" t="s">
        <v>233</v>
      </c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1"/>
      <c r="EK23" s="31"/>
      <c r="EL23" s="31"/>
      <c r="EM23" s="31"/>
      <c r="EN23" s="31"/>
      <c r="EO23" s="31"/>
      <c r="EP23" s="31"/>
      <c r="EQ23" s="31"/>
      <c r="ER23" s="32"/>
      <c r="ES23" s="32"/>
      <c r="ET23" s="32"/>
      <c r="EU23" s="32"/>
      <c r="EW23" s="31"/>
      <c r="EX23" s="24" t="s">
        <v>29</v>
      </c>
      <c r="EZ23" s="571" t="s">
        <v>30</v>
      </c>
      <c r="FA23" s="572"/>
      <c r="FB23" s="572"/>
      <c r="FC23" s="572"/>
      <c r="FD23" s="572"/>
      <c r="FE23" s="572"/>
      <c r="FF23" s="572"/>
      <c r="FG23" s="572"/>
      <c r="FH23" s="572"/>
      <c r="FI23" s="572"/>
      <c r="FJ23" s="572"/>
      <c r="FK23" s="573"/>
    </row>
    <row r="24" spans="12:167" s="23" customFormat="1" ht="10.5" customHeight="1" thickBot="1"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1"/>
      <c r="EK24" s="31"/>
      <c r="EL24" s="31"/>
      <c r="EM24" s="31"/>
      <c r="EN24" s="31"/>
      <c r="EO24" s="31"/>
      <c r="EP24" s="31"/>
      <c r="EQ24" s="31"/>
      <c r="ER24" s="32"/>
      <c r="ES24" s="32"/>
      <c r="ET24" s="32"/>
      <c r="EU24" s="32"/>
      <c r="EW24" s="31"/>
      <c r="EX24" s="24" t="s">
        <v>234</v>
      </c>
      <c r="EZ24" s="543"/>
      <c r="FA24" s="544"/>
      <c r="FB24" s="544"/>
      <c r="FC24" s="544"/>
      <c r="FD24" s="544"/>
      <c r="FE24" s="544"/>
      <c r="FF24" s="544"/>
      <c r="FG24" s="544"/>
      <c r="FH24" s="544"/>
      <c r="FI24" s="544"/>
      <c r="FJ24" s="544"/>
      <c r="FK24" s="545"/>
    </row>
    <row r="25" spans="12:167" s="22" customFormat="1" ht="10.5" customHeight="1" thickBot="1">
      <c r="L25" s="473" t="s">
        <v>235</v>
      </c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  <c r="AT25" s="473"/>
      <c r="AU25" s="473"/>
      <c r="AV25" s="473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7"/>
      <c r="EK25" s="37"/>
      <c r="EL25" s="37"/>
      <c r="EM25" s="37"/>
      <c r="EN25" s="37"/>
      <c r="EO25" s="37"/>
      <c r="EP25" s="37"/>
      <c r="EQ25" s="37"/>
      <c r="ER25" s="38"/>
      <c r="ES25" s="38"/>
      <c r="ET25" s="38"/>
      <c r="EU25" s="38"/>
      <c r="EW25" s="37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</row>
    <row r="26" spans="50:167" s="23" customFormat="1" ht="12" thickBot="1">
      <c r="AX26" s="56"/>
      <c r="AY26" s="56"/>
      <c r="AZ26" s="56"/>
      <c r="BA26" s="56"/>
      <c r="BB26" s="56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CB26" s="35"/>
      <c r="CC26" s="35"/>
      <c r="CD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I26" s="35"/>
      <c r="EL26" s="32" t="s">
        <v>236</v>
      </c>
      <c r="EN26" s="546"/>
      <c r="EO26" s="547"/>
      <c r="EP26" s="547"/>
      <c r="EQ26" s="547"/>
      <c r="ER26" s="547"/>
      <c r="ES26" s="547"/>
      <c r="ET26" s="547"/>
      <c r="EU26" s="547"/>
      <c r="EV26" s="547"/>
      <c r="EW26" s="547"/>
      <c r="EX26" s="547"/>
      <c r="EY26" s="547"/>
      <c r="EZ26" s="547"/>
      <c r="FA26" s="547"/>
      <c r="FB26" s="547"/>
      <c r="FC26" s="547"/>
      <c r="FD26" s="547"/>
      <c r="FE26" s="547"/>
      <c r="FF26" s="547"/>
      <c r="FG26" s="547"/>
      <c r="FH26" s="547"/>
      <c r="FI26" s="547"/>
      <c r="FJ26" s="547"/>
      <c r="FK26" s="548"/>
    </row>
    <row r="27" spans="1:167" s="23" customFormat="1" ht="4.5" customHeight="1">
      <c r="A27" s="26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1"/>
      <c r="EK27" s="31"/>
      <c r="EL27" s="31"/>
      <c r="EM27" s="31"/>
      <c r="EN27" s="31"/>
      <c r="EO27" s="31"/>
      <c r="EP27" s="31"/>
      <c r="EQ27" s="31"/>
      <c r="ER27" s="32"/>
      <c r="ES27" s="32"/>
      <c r="ET27" s="32"/>
      <c r="EU27" s="32"/>
      <c r="EW27" s="31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</row>
    <row r="28" spans="1:167" s="23" customFormat="1" ht="10.5" customHeight="1">
      <c r="A28" s="549" t="s">
        <v>237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1" t="s">
        <v>238</v>
      </c>
      <c r="AF28" s="550"/>
      <c r="AG28" s="550"/>
      <c r="AH28" s="550"/>
      <c r="AI28" s="550"/>
      <c r="AJ28" s="550"/>
      <c r="AK28" s="550"/>
      <c r="AL28" s="550"/>
      <c r="AM28" s="550"/>
      <c r="AN28" s="550"/>
      <c r="AO28" s="552" t="s">
        <v>239</v>
      </c>
      <c r="AP28" s="553"/>
      <c r="AQ28" s="553"/>
      <c r="AR28" s="553"/>
      <c r="AS28" s="553"/>
      <c r="AT28" s="553"/>
      <c r="AU28" s="553"/>
      <c r="AV28" s="553"/>
      <c r="AW28" s="553"/>
      <c r="AX28" s="553"/>
      <c r="AY28" s="551" t="s">
        <v>240</v>
      </c>
      <c r="AZ28" s="550"/>
      <c r="BA28" s="550"/>
      <c r="BB28" s="550"/>
      <c r="BC28" s="550"/>
      <c r="BD28" s="550"/>
      <c r="BE28" s="550"/>
      <c r="BF28" s="550"/>
      <c r="BG28" s="550"/>
      <c r="BH28" s="550"/>
      <c r="BI28" s="554" t="s">
        <v>241</v>
      </c>
      <c r="BJ28" s="555"/>
      <c r="BK28" s="555"/>
      <c r="BL28" s="555"/>
      <c r="BM28" s="555"/>
      <c r="BN28" s="555"/>
      <c r="BO28" s="555"/>
      <c r="BP28" s="555"/>
      <c r="BQ28" s="555"/>
      <c r="BR28" s="555"/>
      <c r="BS28" s="555"/>
      <c r="BT28" s="555"/>
      <c r="BU28" s="555"/>
      <c r="BV28" s="555"/>
      <c r="BW28" s="555"/>
      <c r="BX28" s="555"/>
      <c r="BY28" s="555"/>
      <c r="BZ28" s="555"/>
      <c r="CA28" s="555"/>
      <c r="CB28" s="555"/>
      <c r="CC28" s="555"/>
      <c r="CD28" s="555"/>
      <c r="CE28" s="555"/>
      <c r="CF28" s="555"/>
      <c r="CG28" s="555"/>
      <c r="CH28" s="555"/>
      <c r="CI28" s="555"/>
      <c r="CJ28" s="555"/>
      <c r="CK28" s="555"/>
      <c r="CL28" s="555"/>
      <c r="CM28" s="556"/>
      <c r="CN28" s="557" t="s">
        <v>242</v>
      </c>
      <c r="CO28" s="558"/>
      <c r="CP28" s="558"/>
      <c r="CQ28" s="558"/>
      <c r="CR28" s="558"/>
      <c r="CS28" s="558"/>
      <c r="CT28" s="558"/>
      <c r="CU28" s="558"/>
      <c r="CV28" s="558"/>
      <c r="CW28" s="558"/>
      <c r="CX28" s="558"/>
      <c r="CY28" s="558"/>
      <c r="CZ28" s="558"/>
      <c r="DA28" s="558"/>
      <c r="DB28" s="558"/>
      <c r="DC28" s="558"/>
      <c r="DD28" s="558"/>
      <c r="DE28" s="558"/>
      <c r="DF28" s="558"/>
      <c r="DG28" s="558"/>
      <c r="DH28" s="558"/>
      <c r="DI28" s="558"/>
      <c r="DJ28" s="558"/>
      <c r="DK28" s="558"/>
      <c r="DL28" s="558"/>
      <c r="DM28" s="558"/>
      <c r="DN28" s="558"/>
      <c r="DO28" s="559"/>
      <c r="DP28" s="532" t="s">
        <v>243</v>
      </c>
      <c r="DQ28" s="533"/>
      <c r="DR28" s="533"/>
      <c r="DS28" s="533"/>
      <c r="DT28" s="533"/>
      <c r="DU28" s="533"/>
      <c r="DV28" s="533"/>
      <c r="DW28" s="533"/>
      <c r="DX28" s="533"/>
      <c r="DY28" s="533"/>
      <c r="DZ28" s="533"/>
      <c r="EA28" s="533"/>
      <c r="EB28" s="533"/>
      <c r="EC28" s="533"/>
      <c r="ED28" s="533"/>
      <c r="EE28" s="533"/>
      <c r="EF28" s="533"/>
      <c r="EG28" s="533"/>
      <c r="EH28" s="533"/>
      <c r="EI28" s="533"/>
      <c r="EJ28" s="533"/>
      <c r="EK28" s="533"/>
      <c r="EL28" s="533"/>
      <c r="EM28" s="533"/>
      <c r="EN28" s="533"/>
      <c r="EO28" s="533"/>
      <c r="EP28" s="533"/>
      <c r="EQ28" s="533"/>
      <c r="ER28" s="533"/>
      <c r="ES28" s="533"/>
      <c r="ET28" s="533"/>
      <c r="EU28" s="533"/>
      <c r="EV28" s="533"/>
      <c r="EW28" s="533"/>
      <c r="EX28" s="533"/>
      <c r="EY28" s="533"/>
      <c r="EZ28" s="533"/>
      <c r="FA28" s="533"/>
      <c r="FB28" s="533"/>
      <c r="FC28" s="533"/>
      <c r="FD28" s="533"/>
      <c r="FE28" s="533"/>
      <c r="FF28" s="533"/>
      <c r="FG28" s="533"/>
      <c r="FH28" s="533"/>
      <c r="FI28" s="533"/>
      <c r="FJ28" s="533"/>
      <c r="FK28" s="533"/>
    </row>
    <row r="29" spans="1:167" s="23" customFormat="1" ht="10.5" customHeight="1">
      <c r="A29" s="549"/>
      <c r="B29" s="550"/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551"/>
      <c r="AF29" s="550"/>
      <c r="AG29" s="550"/>
      <c r="AH29" s="550"/>
      <c r="AI29" s="550"/>
      <c r="AJ29" s="550"/>
      <c r="AK29" s="550"/>
      <c r="AL29" s="550"/>
      <c r="AM29" s="550"/>
      <c r="AN29" s="550"/>
      <c r="AO29" s="552"/>
      <c r="AP29" s="553"/>
      <c r="AQ29" s="553"/>
      <c r="AR29" s="553"/>
      <c r="AS29" s="553"/>
      <c r="AT29" s="553"/>
      <c r="AU29" s="553"/>
      <c r="AV29" s="553"/>
      <c r="AW29" s="553"/>
      <c r="AX29" s="553"/>
      <c r="AY29" s="551"/>
      <c r="AZ29" s="550"/>
      <c r="BA29" s="550"/>
      <c r="BB29" s="550"/>
      <c r="BC29" s="550"/>
      <c r="BD29" s="550"/>
      <c r="BE29" s="550"/>
      <c r="BF29" s="550"/>
      <c r="BG29" s="550"/>
      <c r="BH29" s="550"/>
      <c r="BI29" s="538" t="s">
        <v>244</v>
      </c>
      <c r="BJ29" s="539"/>
      <c r="BK29" s="539"/>
      <c r="BL29" s="539"/>
      <c r="BM29" s="539"/>
      <c r="BN29" s="539"/>
      <c r="BO29" s="539"/>
      <c r="BP29" s="539"/>
      <c r="BQ29" s="539"/>
      <c r="BR29" s="539"/>
      <c r="BS29" s="539"/>
      <c r="BT29" s="539"/>
      <c r="BU29" s="539"/>
      <c r="BV29" s="539"/>
      <c r="BW29" s="539"/>
      <c r="BX29" s="539"/>
      <c r="BY29" s="539"/>
      <c r="BZ29" s="539"/>
      <c r="CA29" s="539"/>
      <c r="CB29" s="539"/>
      <c r="CC29" s="539"/>
      <c r="CD29" s="539"/>
      <c r="CE29" s="539"/>
      <c r="CF29" s="539"/>
      <c r="CG29" s="539"/>
      <c r="CH29" s="539"/>
      <c r="CI29" s="539"/>
      <c r="CJ29" s="539"/>
      <c r="CK29" s="539"/>
      <c r="CL29" s="539"/>
      <c r="CM29" s="540"/>
      <c r="CN29" s="560"/>
      <c r="CO29" s="561"/>
      <c r="CP29" s="561"/>
      <c r="CQ29" s="561"/>
      <c r="CR29" s="561"/>
      <c r="CS29" s="561"/>
      <c r="CT29" s="561"/>
      <c r="CU29" s="561"/>
      <c r="CV29" s="561"/>
      <c r="CW29" s="561"/>
      <c r="CX29" s="561"/>
      <c r="CY29" s="561"/>
      <c r="CZ29" s="561"/>
      <c r="DA29" s="561"/>
      <c r="DB29" s="561"/>
      <c r="DC29" s="561"/>
      <c r="DD29" s="561"/>
      <c r="DE29" s="561"/>
      <c r="DF29" s="561"/>
      <c r="DG29" s="561"/>
      <c r="DH29" s="561"/>
      <c r="DI29" s="561"/>
      <c r="DJ29" s="561"/>
      <c r="DK29" s="561"/>
      <c r="DL29" s="561"/>
      <c r="DM29" s="561"/>
      <c r="DN29" s="561"/>
      <c r="DO29" s="562"/>
      <c r="DP29" s="534"/>
      <c r="DQ29" s="535"/>
      <c r="DR29" s="535"/>
      <c r="DS29" s="535"/>
      <c r="DT29" s="535"/>
      <c r="DU29" s="535"/>
      <c r="DV29" s="535"/>
      <c r="DW29" s="535"/>
      <c r="DX29" s="535"/>
      <c r="DY29" s="535"/>
      <c r="DZ29" s="535"/>
      <c r="EA29" s="535"/>
      <c r="EB29" s="535"/>
      <c r="EC29" s="535"/>
      <c r="ED29" s="535"/>
      <c r="EE29" s="535"/>
      <c r="EF29" s="535"/>
      <c r="EG29" s="535"/>
      <c r="EH29" s="535"/>
      <c r="EI29" s="535"/>
      <c r="EJ29" s="535"/>
      <c r="EK29" s="535"/>
      <c r="EL29" s="535"/>
      <c r="EM29" s="535"/>
      <c r="EN29" s="535"/>
      <c r="EO29" s="535"/>
      <c r="EP29" s="535"/>
      <c r="EQ29" s="535"/>
      <c r="ER29" s="535"/>
      <c r="ES29" s="535"/>
      <c r="ET29" s="535"/>
      <c r="EU29" s="535"/>
      <c r="EV29" s="535"/>
      <c r="EW29" s="535"/>
      <c r="EX29" s="535"/>
      <c r="EY29" s="535"/>
      <c r="EZ29" s="535"/>
      <c r="FA29" s="535"/>
      <c r="FB29" s="535"/>
      <c r="FC29" s="535"/>
      <c r="FD29" s="535"/>
      <c r="FE29" s="535"/>
      <c r="FF29" s="535"/>
      <c r="FG29" s="535"/>
      <c r="FH29" s="535"/>
      <c r="FI29" s="535"/>
      <c r="FJ29" s="535"/>
      <c r="FK29" s="535"/>
    </row>
    <row r="30" spans="1:167" s="41" customFormat="1" ht="10.5" customHeight="1">
      <c r="A30" s="549"/>
      <c r="B30" s="55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50"/>
      <c r="AM30" s="550"/>
      <c r="AN30" s="550"/>
      <c r="AO30" s="553"/>
      <c r="AP30" s="553"/>
      <c r="AQ30" s="553"/>
      <c r="AR30" s="553"/>
      <c r="AS30" s="553"/>
      <c r="AT30" s="553"/>
      <c r="AU30" s="553"/>
      <c r="AV30" s="553"/>
      <c r="AW30" s="553"/>
      <c r="AX30" s="553"/>
      <c r="AY30" s="550"/>
      <c r="AZ30" s="550"/>
      <c r="BA30" s="550"/>
      <c r="BB30" s="550"/>
      <c r="BC30" s="550"/>
      <c r="BD30" s="550"/>
      <c r="BE30" s="550"/>
      <c r="BF30" s="550"/>
      <c r="BG30" s="550"/>
      <c r="BH30" s="550"/>
      <c r="BI30" s="57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4" t="s">
        <v>245</v>
      </c>
      <c r="CB30" s="465"/>
      <c r="CC30" s="465"/>
      <c r="CD30" s="465"/>
      <c r="CE30" s="23" t="s">
        <v>3</v>
      </c>
      <c r="CF30" s="23"/>
      <c r="CG30" s="23"/>
      <c r="CH30" s="23"/>
      <c r="CI30" s="23"/>
      <c r="CJ30" s="23"/>
      <c r="CK30" s="23"/>
      <c r="CL30" s="23"/>
      <c r="CM30" s="58"/>
      <c r="CN30" s="560"/>
      <c r="CO30" s="561"/>
      <c r="CP30" s="561"/>
      <c r="CQ30" s="561"/>
      <c r="CR30" s="561"/>
      <c r="CS30" s="561"/>
      <c r="CT30" s="561"/>
      <c r="CU30" s="561"/>
      <c r="CV30" s="561"/>
      <c r="CW30" s="561"/>
      <c r="CX30" s="561"/>
      <c r="CY30" s="561"/>
      <c r="CZ30" s="561"/>
      <c r="DA30" s="561"/>
      <c r="DB30" s="561"/>
      <c r="DC30" s="561"/>
      <c r="DD30" s="561"/>
      <c r="DE30" s="561"/>
      <c r="DF30" s="561"/>
      <c r="DG30" s="561"/>
      <c r="DH30" s="561"/>
      <c r="DI30" s="561"/>
      <c r="DJ30" s="561"/>
      <c r="DK30" s="561"/>
      <c r="DL30" s="561"/>
      <c r="DM30" s="561"/>
      <c r="DN30" s="561"/>
      <c r="DO30" s="562"/>
      <c r="DP30" s="534"/>
      <c r="DQ30" s="535"/>
      <c r="DR30" s="535"/>
      <c r="DS30" s="535"/>
      <c r="DT30" s="535"/>
      <c r="DU30" s="535"/>
      <c r="DV30" s="535"/>
      <c r="DW30" s="535"/>
      <c r="DX30" s="535"/>
      <c r="DY30" s="535"/>
      <c r="DZ30" s="535"/>
      <c r="EA30" s="535"/>
      <c r="EB30" s="535"/>
      <c r="EC30" s="535"/>
      <c r="ED30" s="535"/>
      <c r="EE30" s="535"/>
      <c r="EF30" s="535"/>
      <c r="EG30" s="535"/>
      <c r="EH30" s="535"/>
      <c r="EI30" s="535"/>
      <c r="EJ30" s="535"/>
      <c r="EK30" s="535"/>
      <c r="EL30" s="535"/>
      <c r="EM30" s="535"/>
      <c r="EN30" s="535"/>
      <c r="EO30" s="535"/>
      <c r="EP30" s="535"/>
      <c r="EQ30" s="535"/>
      <c r="ER30" s="535"/>
      <c r="ES30" s="535"/>
      <c r="ET30" s="535"/>
      <c r="EU30" s="535"/>
      <c r="EV30" s="535"/>
      <c r="EW30" s="535"/>
      <c r="EX30" s="535"/>
      <c r="EY30" s="535"/>
      <c r="EZ30" s="535"/>
      <c r="FA30" s="535"/>
      <c r="FB30" s="535"/>
      <c r="FC30" s="535"/>
      <c r="FD30" s="535"/>
      <c r="FE30" s="535"/>
      <c r="FF30" s="535"/>
      <c r="FG30" s="535"/>
      <c r="FH30" s="535"/>
      <c r="FI30" s="535"/>
      <c r="FJ30" s="535"/>
      <c r="FK30" s="535"/>
    </row>
    <row r="31" spans="1:167" s="41" customFormat="1" ht="3" customHeight="1">
      <c r="A31" s="549"/>
      <c r="B31" s="55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50"/>
      <c r="AM31" s="550"/>
      <c r="AN31" s="550"/>
      <c r="AO31" s="553"/>
      <c r="AP31" s="553"/>
      <c r="AQ31" s="553"/>
      <c r="AR31" s="553"/>
      <c r="AS31" s="553"/>
      <c r="AT31" s="553"/>
      <c r="AU31" s="553"/>
      <c r="AV31" s="553"/>
      <c r="AW31" s="553"/>
      <c r="AX31" s="553"/>
      <c r="AY31" s="550"/>
      <c r="AZ31" s="550"/>
      <c r="BA31" s="550"/>
      <c r="BB31" s="550"/>
      <c r="BC31" s="550"/>
      <c r="BD31" s="550"/>
      <c r="BE31" s="550"/>
      <c r="BF31" s="550"/>
      <c r="BG31" s="550"/>
      <c r="BH31" s="550"/>
      <c r="BI31" s="42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4"/>
      <c r="CN31" s="563"/>
      <c r="CO31" s="564"/>
      <c r="CP31" s="564"/>
      <c r="CQ31" s="564"/>
      <c r="CR31" s="564"/>
      <c r="CS31" s="564"/>
      <c r="CT31" s="564"/>
      <c r="CU31" s="564"/>
      <c r="CV31" s="564"/>
      <c r="CW31" s="564"/>
      <c r="CX31" s="564"/>
      <c r="CY31" s="564"/>
      <c r="CZ31" s="564"/>
      <c r="DA31" s="564"/>
      <c r="DB31" s="564"/>
      <c r="DC31" s="564"/>
      <c r="DD31" s="564"/>
      <c r="DE31" s="564"/>
      <c r="DF31" s="564"/>
      <c r="DG31" s="564"/>
      <c r="DH31" s="564"/>
      <c r="DI31" s="564"/>
      <c r="DJ31" s="564"/>
      <c r="DK31" s="564"/>
      <c r="DL31" s="564"/>
      <c r="DM31" s="564"/>
      <c r="DN31" s="564"/>
      <c r="DO31" s="565"/>
      <c r="DP31" s="536"/>
      <c r="DQ31" s="537"/>
      <c r="DR31" s="537"/>
      <c r="DS31" s="537"/>
      <c r="DT31" s="537"/>
      <c r="DU31" s="537"/>
      <c r="DV31" s="537"/>
      <c r="DW31" s="537"/>
      <c r="DX31" s="537"/>
      <c r="DY31" s="537"/>
      <c r="DZ31" s="537"/>
      <c r="EA31" s="537"/>
      <c r="EB31" s="537"/>
      <c r="EC31" s="537"/>
      <c r="ED31" s="537"/>
      <c r="EE31" s="537"/>
      <c r="EF31" s="537"/>
      <c r="EG31" s="537"/>
      <c r="EH31" s="537"/>
      <c r="EI31" s="537"/>
      <c r="EJ31" s="537"/>
      <c r="EK31" s="537"/>
      <c r="EL31" s="537"/>
      <c r="EM31" s="537"/>
      <c r="EN31" s="537"/>
      <c r="EO31" s="537"/>
      <c r="EP31" s="537"/>
      <c r="EQ31" s="537"/>
      <c r="ER31" s="537"/>
      <c r="ES31" s="537"/>
      <c r="ET31" s="537"/>
      <c r="EU31" s="537"/>
      <c r="EV31" s="537"/>
      <c r="EW31" s="537"/>
      <c r="EX31" s="537"/>
      <c r="EY31" s="537"/>
      <c r="EZ31" s="537"/>
      <c r="FA31" s="537"/>
      <c r="FB31" s="537"/>
      <c r="FC31" s="537"/>
      <c r="FD31" s="537"/>
      <c r="FE31" s="537"/>
      <c r="FF31" s="537"/>
      <c r="FG31" s="537"/>
      <c r="FH31" s="537"/>
      <c r="FI31" s="537"/>
      <c r="FJ31" s="537"/>
      <c r="FK31" s="537"/>
    </row>
    <row r="32" spans="1:167" s="41" customFormat="1" ht="24" customHeight="1">
      <c r="A32" s="549"/>
      <c r="B32" s="550"/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  <c r="R32" s="550"/>
      <c r="S32" s="550"/>
      <c r="T32" s="550"/>
      <c r="U32" s="550"/>
      <c r="V32" s="550"/>
      <c r="W32" s="550"/>
      <c r="X32" s="550"/>
      <c r="Y32" s="550"/>
      <c r="Z32" s="550"/>
      <c r="AA32" s="550"/>
      <c r="AB32" s="550"/>
      <c r="AC32" s="550"/>
      <c r="AD32" s="550"/>
      <c r="AE32" s="550"/>
      <c r="AF32" s="550"/>
      <c r="AG32" s="550"/>
      <c r="AH32" s="550"/>
      <c r="AI32" s="550"/>
      <c r="AJ32" s="550"/>
      <c r="AK32" s="550"/>
      <c r="AL32" s="550"/>
      <c r="AM32" s="550"/>
      <c r="AN32" s="550"/>
      <c r="AO32" s="553"/>
      <c r="AP32" s="553"/>
      <c r="AQ32" s="553"/>
      <c r="AR32" s="553"/>
      <c r="AS32" s="553"/>
      <c r="AT32" s="553"/>
      <c r="AU32" s="553"/>
      <c r="AV32" s="553"/>
      <c r="AW32" s="553"/>
      <c r="AX32" s="553"/>
      <c r="AY32" s="550"/>
      <c r="AZ32" s="550"/>
      <c r="BA32" s="550"/>
      <c r="BB32" s="550"/>
      <c r="BC32" s="550"/>
      <c r="BD32" s="550"/>
      <c r="BE32" s="550"/>
      <c r="BF32" s="550"/>
      <c r="BG32" s="550"/>
      <c r="BH32" s="550"/>
      <c r="BI32" s="530" t="s">
        <v>246</v>
      </c>
      <c r="BJ32" s="530"/>
      <c r="BK32" s="530"/>
      <c r="BL32" s="530"/>
      <c r="BM32" s="530"/>
      <c r="BN32" s="530"/>
      <c r="BO32" s="530"/>
      <c r="BP32" s="530"/>
      <c r="BQ32" s="530"/>
      <c r="BR32" s="530"/>
      <c r="BS32" s="530" t="s">
        <v>247</v>
      </c>
      <c r="BT32" s="530"/>
      <c r="BU32" s="530"/>
      <c r="BV32" s="530"/>
      <c r="BW32" s="530"/>
      <c r="BX32" s="530"/>
      <c r="BY32" s="530"/>
      <c r="BZ32" s="530"/>
      <c r="CA32" s="530"/>
      <c r="CB32" s="530"/>
      <c r="CC32" s="530"/>
      <c r="CD32" s="530"/>
      <c r="CE32" s="530"/>
      <c r="CF32" s="530"/>
      <c r="CG32" s="530"/>
      <c r="CH32" s="530"/>
      <c r="CI32" s="530"/>
      <c r="CJ32" s="530"/>
      <c r="CK32" s="530"/>
      <c r="CL32" s="530"/>
      <c r="CM32" s="530"/>
      <c r="CN32" s="541" t="s">
        <v>246</v>
      </c>
      <c r="CO32" s="542"/>
      <c r="CP32" s="542"/>
      <c r="CQ32" s="542"/>
      <c r="CR32" s="542"/>
      <c r="CS32" s="542"/>
      <c r="CT32" s="542"/>
      <c r="CU32" s="542"/>
      <c r="CV32" s="542"/>
      <c r="CW32" s="542"/>
      <c r="CX32" s="542"/>
      <c r="CY32" s="542"/>
      <c r="CZ32" s="542"/>
      <c r="DA32" s="529"/>
      <c r="DB32" s="541" t="s">
        <v>247</v>
      </c>
      <c r="DC32" s="542"/>
      <c r="DD32" s="542"/>
      <c r="DE32" s="542"/>
      <c r="DF32" s="542"/>
      <c r="DG32" s="542"/>
      <c r="DH32" s="542"/>
      <c r="DI32" s="542"/>
      <c r="DJ32" s="542"/>
      <c r="DK32" s="542"/>
      <c r="DL32" s="542"/>
      <c r="DM32" s="542"/>
      <c r="DN32" s="542"/>
      <c r="DO32" s="529"/>
      <c r="DP32" s="530" t="s">
        <v>248</v>
      </c>
      <c r="DQ32" s="530"/>
      <c r="DR32" s="530"/>
      <c r="DS32" s="530"/>
      <c r="DT32" s="530"/>
      <c r="DU32" s="530"/>
      <c r="DV32" s="530"/>
      <c r="DW32" s="530"/>
      <c r="DX32" s="530"/>
      <c r="DY32" s="530"/>
      <c r="DZ32" s="530"/>
      <c r="EA32" s="530"/>
      <c r="EB32" s="530"/>
      <c r="EC32" s="530"/>
      <c r="ED32" s="530"/>
      <c r="EE32" s="530"/>
      <c r="EF32" s="530"/>
      <c r="EG32" s="530"/>
      <c r="EH32" s="530"/>
      <c r="EI32" s="530"/>
      <c r="EJ32" s="530"/>
      <c r="EK32" s="530"/>
      <c r="EL32" s="530"/>
      <c r="EM32" s="530"/>
      <c r="EN32" s="530" t="s">
        <v>249</v>
      </c>
      <c r="EO32" s="530"/>
      <c r="EP32" s="530"/>
      <c r="EQ32" s="530"/>
      <c r="ER32" s="530"/>
      <c r="ES32" s="530"/>
      <c r="ET32" s="530"/>
      <c r="EU32" s="530"/>
      <c r="EV32" s="530"/>
      <c r="EW32" s="530"/>
      <c r="EX32" s="530"/>
      <c r="EY32" s="530"/>
      <c r="EZ32" s="530"/>
      <c r="FA32" s="530"/>
      <c r="FB32" s="530"/>
      <c r="FC32" s="530"/>
      <c r="FD32" s="530"/>
      <c r="FE32" s="530"/>
      <c r="FF32" s="530"/>
      <c r="FG32" s="530"/>
      <c r="FH32" s="530"/>
      <c r="FI32" s="530"/>
      <c r="FJ32" s="530"/>
      <c r="FK32" s="541"/>
    </row>
    <row r="33" spans="1:167" s="23" customFormat="1" ht="10.5" customHeight="1" thickBot="1">
      <c r="A33" s="529">
        <v>1</v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1">
        <v>2</v>
      </c>
      <c r="AF33" s="531"/>
      <c r="AG33" s="531"/>
      <c r="AH33" s="531"/>
      <c r="AI33" s="531"/>
      <c r="AJ33" s="531"/>
      <c r="AK33" s="531"/>
      <c r="AL33" s="531"/>
      <c r="AM33" s="531"/>
      <c r="AN33" s="531"/>
      <c r="AO33" s="531">
        <v>3</v>
      </c>
      <c r="AP33" s="531"/>
      <c r="AQ33" s="531"/>
      <c r="AR33" s="531"/>
      <c r="AS33" s="531"/>
      <c r="AT33" s="531"/>
      <c r="AU33" s="531"/>
      <c r="AV33" s="531"/>
      <c r="AW33" s="531"/>
      <c r="AX33" s="531"/>
      <c r="AY33" s="531">
        <v>4</v>
      </c>
      <c r="AZ33" s="531"/>
      <c r="BA33" s="531"/>
      <c r="BB33" s="531"/>
      <c r="BC33" s="531"/>
      <c r="BD33" s="531"/>
      <c r="BE33" s="531"/>
      <c r="BF33" s="531"/>
      <c r="BG33" s="531"/>
      <c r="BH33" s="531"/>
      <c r="BI33" s="521">
        <v>5</v>
      </c>
      <c r="BJ33" s="521"/>
      <c r="BK33" s="521"/>
      <c r="BL33" s="521"/>
      <c r="BM33" s="521"/>
      <c r="BN33" s="521"/>
      <c r="BO33" s="521"/>
      <c r="BP33" s="521"/>
      <c r="BQ33" s="521"/>
      <c r="BR33" s="521"/>
      <c r="BS33" s="531">
        <v>6</v>
      </c>
      <c r="BT33" s="531"/>
      <c r="BU33" s="531"/>
      <c r="BV33" s="531"/>
      <c r="BW33" s="531"/>
      <c r="BX33" s="531"/>
      <c r="BY33" s="531"/>
      <c r="BZ33" s="531"/>
      <c r="CA33" s="531"/>
      <c r="CB33" s="531"/>
      <c r="CC33" s="531"/>
      <c r="CD33" s="531"/>
      <c r="CE33" s="531"/>
      <c r="CF33" s="531"/>
      <c r="CG33" s="531"/>
      <c r="CH33" s="531"/>
      <c r="CI33" s="531"/>
      <c r="CJ33" s="531"/>
      <c r="CK33" s="531"/>
      <c r="CL33" s="531"/>
      <c r="CM33" s="531"/>
      <c r="CN33" s="521">
        <v>7</v>
      </c>
      <c r="CO33" s="521"/>
      <c r="CP33" s="521"/>
      <c r="CQ33" s="521"/>
      <c r="CR33" s="521"/>
      <c r="CS33" s="521"/>
      <c r="CT33" s="521"/>
      <c r="CU33" s="521"/>
      <c r="CV33" s="521"/>
      <c r="CW33" s="521"/>
      <c r="CX33" s="521"/>
      <c r="CY33" s="521"/>
      <c r="CZ33" s="521"/>
      <c r="DA33" s="521"/>
      <c r="DB33" s="521">
        <v>8</v>
      </c>
      <c r="DC33" s="521"/>
      <c r="DD33" s="521"/>
      <c r="DE33" s="521"/>
      <c r="DF33" s="521"/>
      <c r="DG33" s="521"/>
      <c r="DH33" s="521"/>
      <c r="DI33" s="521"/>
      <c r="DJ33" s="521"/>
      <c r="DK33" s="521"/>
      <c r="DL33" s="521"/>
      <c r="DM33" s="521"/>
      <c r="DN33" s="521"/>
      <c r="DO33" s="521"/>
      <c r="DP33" s="521">
        <v>9</v>
      </c>
      <c r="DQ33" s="521"/>
      <c r="DR33" s="521"/>
      <c r="DS33" s="521"/>
      <c r="DT33" s="521"/>
      <c r="DU33" s="521"/>
      <c r="DV33" s="521"/>
      <c r="DW33" s="521"/>
      <c r="DX33" s="521"/>
      <c r="DY33" s="521"/>
      <c r="DZ33" s="521"/>
      <c r="EA33" s="521"/>
      <c r="EB33" s="521"/>
      <c r="EC33" s="521"/>
      <c r="ED33" s="521"/>
      <c r="EE33" s="521"/>
      <c r="EF33" s="521"/>
      <c r="EG33" s="521"/>
      <c r="EH33" s="521"/>
      <c r="EI33" s="521"/>
      <c r="EJ33" s="521"/>
      <c r="EK33" s="521"/>
      <c r="EL33" s="521"/>
      <c r="EM33" s="521"/>
      <c r="EN33" s="521">
        <v>10</v>
      </c>
      <c r="EO33" s="521"/>
      <c r="EP33" s="521"/>
      <c r="EQ33" s="521"/>
      <c r="ER33" s="521"/>
      <c r="ES33" s="521"/>
      <c r="ET33" s="521"/>
      <c r="EU33" s="521"/>
      <c r="EV33" s="521"/>
      <c r="EW33" s="521"/>
      <c r="EX33" s="521"/>
      <c r="EY33" s="521"/>
      <c r="EZ33" s="521"/>
      <c r="FA33" s="521"/>
      <c r="FB33" s="521"/>
      <c r="FC33" s="521"/>
      <c r="FD33" s="521"/>
      <c r="FE33" s="521"/>
      <c r="FF33" s="521"/>
      <c r="FG33" s="521"/>
      <c r="FH33" s="521"/>
      <c r="FI33" s="521"/>
      <c r="FJ33" s="521"/>
      <c r="FK33" s="522"/>
    </row>
    <row r="34" spans="1:167" s="23" customFormat="1" ht="74.25" customHeight="1" thickBot="1">
      <c r="A34" s="496" t="s">
        <v>612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7"/>
      <c r="AE34" s="523" t="s">
        <v>614</v>
      </c>
      <c r="AF34" s="524"/>
      <c r="AG34" s="524"/>
      <c r="AH34" s="524"/>
      <c r="AI34" s="524"/>
      <c r="AJ34" s="524"/>
      <c r="AK34" s="524"/>
      <c r="AL34" s="524"/>
      <c r="AM34" s="524"/>
      <c r="AN34" s="525"/>
      <c r="AO34" s="526" t="s">
        <v>519</v>
      </c>
      <c r="AP34" s="527"/>
      <c r="AQ34" s="527"/>
      <c r="AR34" s="527"/>
      <c r="AS34" s="527"/>
      <c r="AT34" s="527"/>
      <c r="AU34" s="527"/>
      <c r="AV34" s="527"/>
      <c r="AW34" s="527"/>
      <c r="AX34" s="528"/>
      <c r="AY34" s="509"/>
      <c r="AZ34" s="510"/>
      <c r="BA34" s="510"/>
      <c r="BB34" s="510"/>
      <c r="BC34" s="510"/>
      <c r="BD34" s="510"/>
      <c r="BE34" s="510"/>
      <c r="BF34" s="510"/>
      <c r="BG34" s="510"/>
      <c r="BH34" s="511"/>
      <c r="BI34" s="509"/>
      <c r="BJ34" s="510"/>
      <c r="BK34" s="510"/>
      <c r="BL34" s="510"/>
      <c r="BM34" s="510"/>
      <c r="BN34" s="510"/>
      <c r="BO34" s="510"/>
      <c r="BP34" s="510"/>
      <c r="BQ34" s="510"/>
      <c r="BR34" s="511"/>
      <c r="BS34" s="512"/>
      <c r="BT34" s="513"/>
      <c r="BU34" s="513"/>
      <c r="BV34" s="513"/>
      <c r="BW34" s="513"/>
      <c r="BX34" s="513"/>
      <c r="BY34" s="513"/>
      <c r="BZ34" s="513"/>
      <c r="CA34" s="513"/>
      <c r="CB34" s="513"/>
      <c r="CC34" s="513"/>
      <c r="CD34" s="513"/>
      <c r="CE34" s="513"/>
      <c r="CF34" s="513"/>
      <c r="CG34" s="513"/>
      <c r="CH34" s="513"/>
      <c r="CI34" s="513"/>
      <c r="CJ34" s="513"/>
      <c r="CK34" s="513"/>
      <c r="CL34" s="513"/>
      <c r="CM34" s="514"/>
      <c r="CN34" s="509"/>
      <c r="CO34" s="510"/>
      <c r="CP34" s="510"/>
      <c r="CQ34" s="510"/>
      <c r="CR34" s="510"/>
      <c r="CS34" s="510"/>
      <c r="CT34" s="510"/>
      <c r="CU34" s="510"/>
      <c r="CV34" s="510"/>
      <c r="CW34" s="510"/>
      <c r="CX34" s="510"/>
      <c r="CY34" s="510"/>
      <c r="CZ34" s="510"/>
      <c r="DA34" s="511"/>
      <c r="DB34" s="512"/>
      <c r="DC34" s="513"/>
      <c r="DD34" s="513"/>
      <c r="DE34" s="513"/>
      <c r="DF34" s="513"/>
      <c r="DG34" s="513"/>
      <c r="DH34" s="513"/>
      <c r="DI34" s="513"/>
      <c r="DJ34" s="513"/>
      <c r="DK34" s="513"/>
      <c r="DL34" s="513"/>
      <c r="DM34" s="513"/>
      <c r="DN34" s="513"/>
      <c r="DO34" s="514"/>
      <c r="DP34" s="747">
        <v>1892119</v>
      </c>
      <c r="DQ34" s="547"/>
      <c r="DR34" s="547"/>
      <c r="DS34" s="547"/>
      <c r="DT34" s="547"/>
      <c r="DU34" s="547"/>
      <c r="DV34" s="547"/>
      <c r="DW34" s="547"/>
      <c r="DX34" s="547"/>
      <c r="DY34" s="547"/>
      <c r="DZ34" s="547"/>
      <c r="EA34" s="547"/>
      <c r="EB34" s="547"/>
      <c r="EC34" s="547"/>
      <c r="ED34" s="547"/>
      <c r="EE34" s="547"/>
      <c r="EF34" s="547"/>
      <c r="EG34" s="547"/>
      <c r="EH34" s="547"/>
      <c r="EI34" s="547"/>
      <c r="EJ34" s="547"/>
      <c r="EK34" s="547"/>
      <c r="EL34" s="547"/>
      <c r="EM34" s="748"/>
      <c r="EN34" s="512"/>
      <c r="EO34" s="513"/>
      <c r="EP34" s="513"/>
      <c r="EQ34" s="513"/>
      <c r="ER34" s="513"/>
      <c r="ES34" s="513"/>
      <c r="ET34" s="513"/>
      <c r="EU34" s="513"/>
      <c r="EV34" s="513"/>
      <c r="EW34" s="513"/>
      <c r="EX34" s="513"/>
      <c r="EY34" s="513"/>
      <c r="EZ34" s="513"/>
      <c r="FA34" s="513"/>
      <c r="FB34" s="513"/>
      <c r="FC34" s="513"/>
      <c r="FD34" s="513"/>
      <c r="FE34" s="513"/>
      <c r="FF34" s="513"/>
      <c r="FG34" s="513"/>
      <c r="FH34" s="513"/>
      <c r="FI34" s="513"/>
      <c r="FJ34" s="513"/>
      <c r="FK34" s="749"/>
    </row>
    <row r="35" spans="1:167" s="23" customFormat="1" ht="72" customHeight="1" thickBot="1">
      <c r="A35" s="496" t="s">
        <v>612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7"/>
      <c r="AE35" s="498" t="s">
        <v>614</v>
      </c>
      <c r="AF35" s="499"/>
      <c r="AG35" s="499"/>
      <c r="AH35" s="499"/>
      <c r="AI35" s="499"/>
      <c r="AJ35" s="499"/>
      <c r="AK35" s="499"/>
      <c r="AL35" s="499"/>
      <c r="AM35" s="499"/>
      <c r="AN35" s="500"/>
      <c r="AO35" s="501" t="s">
        <v>163</v>
      </c>
      <c r="AP35" s="502"/>
      <c r="AQ35" s="502"/>
      <c r="AR35" s="502"/>
      <c r="AS35" s="502"/>
      <c r="AT35" s="502"/>
      <c r="AU35" s="502"/>
      <c r="AV35" s="502"/>
      <c r="AW35" s="502"/>
      <c r="AX35" s="503"/>
      <c r="AY35" s="504"/>
      <c r="AZ35" s="476"/>
      <c r="BA35" s="476"/>
      <c r="BB35" s="476"/>
      <c r="BC35" s="476"/>
      <c r="BD35" s="476"/>
      <c r="BE35" s="476"/>
      <c r="BF35" s="476"/>
      <c r="BG35" s="476"/>
      <c r="BH35" s="505"/>
      <c r="BI35" s="504"/>
      <c r="BJ35" s="476"/>
      <c r="BK35" s="476"/>
      <c r="BL35" s="476"/>
      <c r="BM35" s="476"/>
      <c r="BN35" s="476"/>
      <c r="BO35" s="476"/>
      <c r="BP35" s="476"/>
      <c r="BQ35" s="476"/>
      <c r="BR35" s="505"/>
      <c r="BS35" s="506"/>
      <c r="BT35" s="507"/>
      <c r="BU35" s="507"/>
      <c r="BV35" s="507"/>
      <c r="BW35" s="507"/>
      <c r="BX35" s="507"/>
      <c r="BY35" s="507"/>
      <c r="BZ35" s="507"/>
      <c r="CA35" s="507"/>
      <c r="CB35" s="507"/>
      <c r="CC35" s="507"/>
      <c r="CD35" s="507"/>
      <c r="CE35" s="507"/>
      <c r="CF35" s="507"/>
      <c r="CG35" s="507"/>
      <c r="CH35" s="507"/>
      <c r="CI35" s="507"/>
      <c r="CJ35" s="507"/>
      <c r="CK35" s="507"/>
      <c r="CL35" s="507"/>
      <c r="CM35" s="508"/>
      <c r="CN35" s="504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505"/>
      <c r="DB35" s="506"/>
      <c r="DC35" s="507"/>
      <c r="DD35" s="507"/>
      <c r="DE35" s="507"/>
      <c r="DF35" s="507"/>
      <c r="DG35" s="507"/>
      <c r="DH35" s="507"/>
      <c r="DI35" s="507"/>
      <c r="DJ35" s="507"/>
      <c r="DK35" s="507"/>
      <c r="DL35" s="507"/>
      <c r="DM35" s="507"/>
      <c r="DN35" s="507"/>
      <c r="DO35" s="508"/>
      <c r="DP35" s="742"/>
      <c r="DQ35" s="743"/>
      <c r="DR35" s="743"/>
      <c r="DS35" s="743"/>
      <c r="DT35" s="743"/>
      <c r="DU35" s="743"/>
      <c r="DV35" s="743"/>
      <c r="DW35" s="743"/>
      <c r="DX35" s="743"/>
      <c r="DY35" s="743"/>
      <c r="DZ35" s="743"/>
      <c r="EA35" s="743"/>
      <c r="EB35" s="743"/>
      <c r="EC35" s="743"/>
      <c r="ED35" s="743"/>
      <c r="EE35" s="743"/>
      <c r="EF35" s="743"/>
      <c r="EG35" s="743"/>
      <c r="EH35" s="743"/>
      <c r="EI35" s="743"/>
      <c r="EJ35" s="743"/>
      <c r="EK35" s="743"/>
      <c r="EL35" s="743"/>
      <c r="EM35" s="744"/>
      <c r="EN35" s="742">
        <v>1892119</v>
      </c>
      <c r="EO35" s="743"/>
      <c r="EP35" s="743"/>
      <c r="EQ35" s="743"/>
      <c r="ER35" s="743"/>
      <c r="ES35" s="743"/>
      <c r="ET35" s="743"/>
      <c r="EU35" s="743"/>
      <c r="EV35" s="743"/>
      <c r="EW35" s="743"/>
      <c r="EX35" s="743"/>
      <c r="EY35" s="743"/>
      <c r="EZ35" s="743"/>
      <c r="FA35" s="743"/>
      <c r="FB35" s="743"/>
      <c r="FC35" s="743"/>
      <c r="FD35" s="743"/>
      <c r="FE35" s="743"/>
      <c r="FF35" s="743"/>
      <c r="FG35" s="743"/>
      <c r="FH35" s="743"/>
      <c r="FI35" s="743"/>
      <c r="FJ35" s="743"/>
      <c r="FK35" s="745"/>
    </row>
    <row r="36" spans="1:167" s="23" customFormat="1" ht="49.5" customHeight="1" thickBot="1">
      <c r="A36" s="496" t="s">
        <v>619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7"/>
      <c r="AE36" s="498" t="s">
        <v>620</v>
      </c>
      <c r="AF36" s="499"/>
      <c r="AG36" s="499"/>
      <c r="AH36" s="499"/>
      <c r="AI36" s="499"/>
      <c r="AJ36" s="499"/>
      <c r="AK36" s="499"/>
      <c r="AL36" s="499"/>
      <c r="AM36" s="499"/>
      <c r="AN36" s="500"/>
      <c r="AO36" s="501" t="s">
        <v>519</v>
      </c>
      <c r="AP36" s="502"/>
      <c r="AQ36" s="502"/>
      <c r="AR36" s="502"/>
      <c r="AS36" s="502"/>
      <c r="AT36" s="502"/>
      <c r="AU36" s="502"/>
      <c r="AV36" s="502"/>
      <c r="AW36" s="502"/>
      <c r="AX36" s="503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2"/>
      <c r="BT36" s="482"/>
      <c r="BU36" s="482"/>
      <c r="BV36" s="482"/>
      <c r="BW36" s="482"/>
      <c r="BX36" s="482"/>
      <c r="BY36" s="482"/>
      <c r="BZ36" s="482"/>
      <c r="CA36" s="482"/>
      <c r="CB36" s="482"/>
      <c r="CC36" s="482"/>
      <c r="CD36" s="482"/>
      <c r="CE36" s="482"/>
      <c r="CF36" s="482"/>
      <c r="CG36" s="482"/>
      <c r="CH36" s="482"/>
      <c r="CI36" s="482"/>
      <c r="CJ36" s="482"/>
      <c r="CK36" s="482"/>
      <c r="CL36" s="482"/>
      <c r="CM36" s="482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/>
      <c r="CX36" s="481"/>
      <c r="CY36" s="481"/>
      <c r="CZ36" s="481"/>
      <c r="DA36" s="481"/>
      <c r="DB36" s="482"/>
      <c r="DC36" s="482"/>
      <c r="DD36" s="482"/>
      <c r="DE36" s="482"/>
      <c r="DF36" s="482"/>
      <c r="DG36" s="482"/>
      <c r="DH36" s="482"/>
      <c r="DI36" s="482"/>
      <c r="DJ36" s="482"/>
      <c r="DK36" s="482"/>
      <c r="DL36" s="482"/>
      <c r="DM36" s="482"/>
      <c r="DN36" s="482"/>
      <c r="DO36" s="482"/>
      <c r="DP36" s="742">
        <v>37362</v>
      </c>
      <c r="DQ36" s="743"/>
      <c r="DR36" s="743"/>
      <c r="DS36" s="743"/>
      <c r="DT36" s="743"/>
      <c r="DU36" s="743"/>
      <c r="DV36" s="743"/>
      <c r="DW36" s="743"/>
      <c r="DX36" s="743"/>
      <c r="DY36" s="743"/>
      <c r="DZ36" s="743"/>
      <c r="EA36" s="743"/>
      <c r="EB36" s="743"/>
      <c r="EC36" s="743"/>
      <c r="ED36" s="743"/>
      <c r="EE36" s="743"/>
      <c r="EF36" s="743"/>
      <c r="EG36" s="743"/>
      <c r="EH36" s="743"/>
      <c r="EI36" s="743"/>
      <c r="EJ36" s="743"/>
      <c r="EK36" s="743"/>
      <c r="EL36" s="743"/>
      <c r="EM36" s="744"/>
      <c r="EN36" s="482"/>
      <c r="EO36" s="482"/>
      <c r="EP36" s="482"/>
      <c r="EQ36" s="482"/>
      <c r="ER36" s="482"/>
      <c r="ES36" s="482"/>
      <c r="ET36" s="482"/>
      <c r="EU36" s="482"/>
      <c r="EV36" s="482"/>
      <c r="EW36" s="482"/>
      <c r="EX36" s="482"/>
      <c r="EY36" s="482"/>
      <c r="EZ36" s="482"/>
      <c r="FA36" s="482"/>
      <c r="FB36" s="482"/>
      <c r="FC36" s="482"/>
      <c r="FD36" s="482"/>
      <c r="FE36" s="482"/>
      <c r="FF36" s="482"/>
      <c r="FG36" s="482"/>
      <c r="FH36" s="482"/>
      <c r="FI36" s="482"/>
      <c r="FJ36" s="482"/>
      <c r="FK36" s="746"/>
    </row>
    <row r="37" spans="1:167" s="23" customFormat="1" ht="53.25" customHeight="1" thickBot="1">
      <c r="A37" s="496" t="s">
        <v>619</v>
      </c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7"/>
      <c r="AE37" s="498" t="s">
        <v>620</v>
      </c>
      <c r="AF37" s="499"/>
      <c r="AG37" s="499"/>
      <c r="AH37" s="499"/>
      <c r="AI37" s="499"/>
      <c r="AJ37" s="499"/>
      <c r="AK37" s="499"/>
      <c r="AL37" s="499"/>
      <c r="AM37" s="499"/>
      <c r="AN37" s="500"/>
      <c r="AO37" s="501" t="s">
        <v>163</v>
      </c>
      <c r="AP37" s="502"/>
      <c r="AQ37" s="502"/>
      <c r="AR37" s="502"/>
      <c r="AS37" s="502"/>
      <c r="AT37" s="502"/>
      <c r="AU37" s="502"/>
      <c r="AV37" s="502"/>
      <c r="AW37" s="502"/>
      <c r="AX37" s="503"/>
      <c r="AY37" s="481"/>
      <c r="AZ37" s="481"/>
      <c r="BA37" s="481"/>
      <c r="BB37" s="481"/>
      <c r="BC37" s="481"/>
      <c r="BD37" s="481"/>
      <c r="BE37" s="481"/>
      <c r="BF37" s="481"/>
      <c r="BG37" s="481"/>
      <c r="BH37" s="481"/>
      <c r="BI37" s="481"/>
      <c r="BJ37" s="481"/>
      <c r="BK37" s="481"/>
      <c r="BL37" s="481"/>
      <c r="BM37" s="481"/>
      <c r="BN37" s="481"/>
      <c r="BO37" s="481"/>
      <c r="BP37" s="481"/>
      <c r="BQ37" s="481"/>
      <c r="BR37" s="481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2"/>
      <c r="CL37" s="482"/>
      <c r="CM37" s="482"/>
      <c r="CN37" s="481"/>
      <c r="CO37" s="481"/>
      <c r="CP37" s="481"/>
      <c r="CQ37" s="481"/>
      <c r="CR37" s="481"/>
      <c r="CS37" s="481"/>
      <c r="CT37" s="481"/>
      <c r="CU37" s="481"/>
      <c r="CV37" s="481"/>
      <c r="CW37" s="481"/>
      <c r="CX37" s="481"/>
      <c r="CY37" s="481"/>
      <c r="CZ37" s="481"/>
      <c r="DA37" s="481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742"/>
      <c r="DQ37" s="743"/>
      <c r="DR37" s="743"/>
      <c r="DS37" s="743"/>
      <c r="DT37" s="743"/>
      <c r="DU37" s="743"/>
      <c r="DV37" s="743"/>
      <c r="DW37" s="743"/>
      <c r="DX37" s="743"/>
      <c r="DY37" s="743"/>
      <c r="DZ37" s="743"/>
      <c r="EA37" s="743"/>
      <c r="EB37" s="743"/>
      <c r="EC37" s="743"/>
      <c r="ED37" s="743"/>
      <c r="EE37" s="743"/>
      <c r="EF37" s="743"/>
      <c r="EG37" s="743"/>
      <c r="EH37" s="743"/>
      <c r="EI37" s="743"/>
      <c r="EJ37" s="743"/>
      <c r="EK37" s="743"/>
      <c r="EL37" s="743"/>
      <c r="EM37" s="744"/>
      <c r="EN37" s="742">
        <v>37362</v>
      </c>
      <c r="EO37" s="743"/>
      <c r="EP37" s="743"/>
      <c r="EQ37" s="743"/>
      <c r="ER37" s="743"/>
      <c r="ES37" s="743"/>
      <c r="ET37" s="743"/>
      <c r="EU37" s="743"/>
      <c r="EV37" s="743"/>
      <c r="EW37" s="743"/>
      <c r="EX37" s="743"/>
      <c r="EY37" s="743"/>
      <c r="EZ37" s="743"/>
      <c r="FA37" s="743"/>
      <c r="FB37" s="743"/>
      <c r="FC37" s="743"/>
      <c r="FD37" s="743"/>
      <c r="FE37" s="743"/>
      <c r="FF37" s="743"/>
      <c r="FG37" s="743"/>
      <c r="FH37" s="743"/>
      <c r="FI37" s="743"/>
      <c r="FJ37" s="743"/>
      <c r="FK37" s="745"/>
    </row>
    <row r="38" spans="1:167" s="23" customFormat="1" ht="49.5" customHeight="1" thickBot="1">
      <c r="A38" s="496" t="s">
        <v>619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7"/>
      <c r="AE38" s="498" t="s">
        <v>621</v>
      </c>
      <c r="AF38" s="499"/>
      <c r="AG38" s="499"/>
      <c r="AH38" s="499"/>
      <c r="AI38" s="499"/>
      <c r="AJ38" s="499"/>
      <c r="AK38" s="499"/>
      <c r="AL38" s="499"/>
      <c r="AM38" s="499"/>
      <c r="AN38" s="500"/>
      <c r="AO38" s="501" t="s">
        <v>519</v>
      </c>
      <c r="AP38" s="502"/>
      <c r="AQ38" s="502"/>
      <c r="AR38" s="502"/>
      <c r="AS38" s="502"/>
      <c r="AT38" s="502"/>
      <c r="AU38" s="502"/>
      <c r="AV38" s="502"/>
      <c r="AW38" s="502"/>
      <c r="AX38" s="503"/>
      <c r="AY38" s="481"/>
      <c r="AZ38" s="481"/>
      <c r="BA38" s="481"/>
      <c r="BB38" s="481"/>
      <c r="BC38" s="481"/>
      <c r="BD38" s="481"/>
      <c r="BE38" s="481"/>
      <c r="BF38" s="481"/>
      <c r="BG38" s="481"/>
      <c r="BH38" s="481"/>
      <c r="BI38" s="481"/>
      <c r="BJ38" s="481"/>
      <c r="BK38" s="481"/>
      <c r="BL38" s="481"/>
      <c r="BM38" s="481"/>
      <c r="BN38" s="481"/>
      <c r="BO38" s="481"/>
      <c r="BP38" s="481"/>
      <c r="BQ38" s="481"/>
      <c r="BR38" s="481"/>
      <c r="BS38" s="482"/>
      <c r="BT38" s="482"/>
      <c r="BU38" s="482"/>
      <c r="BV38" s="482"/>
      <c r="BW38" s="482"/>
      <c r="BX38" s="482"/>
      <c r="BY38" s="482"/>
      <c r="BZ38" s="482"/>
      <c r="CA38" s="482"/>
      <c r="CB38" s="482"/>
      <c r="CC38" s="482"/>
      <c r="CD38" s="482"/>
      <c r="CE38" s="482"/>
      <c r="CF38" s="482"/>
      <c r="CG38" s="482"/>
      <c r="CH38" s="482"/>
      <c r="CI38" s="482"/>
      <c r="CJ38" s="482"/>
      <c r="CK38" s="482"/>
      <c r="CL38" s="482"/>
      <c r="CM38" s="482"/>
      <c r="CN38" s="481"/>
      <c r="CO38" s="481"/>
      <c r="CP38" s="481"/>
      <c r="CQ38" s="481"/>
      <c r="CR38" s="481"/>
      <c r="CS38" s="481"/>
      <c r="CT38" s="481"/>
      <c r="CU38" s="481"/>
      <c r="CV38" s="481"/>
      <c r="CW38" s="481"/>
      <c r="CX38" s="481"/>
      <c r="CY38" s="481"/>
      <c r="CZ38" s="481"/>
      <c r="DA38" s="481"/>
      <c r="DB38" s="482"/>
      <c r="DC38" s="482"/>
      <c r="DD38" s="482"/>
      <c r="DE38" s="482"/>
      <c r="DF38" s="482"/>
      <c r="DG38" s="482"/>
      <c r="DH38" s="482"/>
      <c r="DI38" s="482"/>
      <c r="DJ38" s="482"/>
      <c r="DK38" s="482"/>
      <c r="DL38" s="482"/>
      <c r="DM38" s="482"/>
      <c r="DN38" s="482"/>
      <c r="DO38" s="482"/>
      <c r="DP38" s="742">
        <v>7280</v>
      </c>
      <c r="DQ38" s="743"/>
      <c r="DR38" s="743"/>
      <c r="DS38" s="743"/>
      <c r="DT38" s="743"/>
      <c r="DU38" s="743"/>
      <c r="DV38" s="743"/>
      <c r="DW38" s="743"/>
      <c r="DX38" s="743"/>
      <c r="DY38" s="743"/>
      <c r="DZ38" s="743"/>
      <c r="EA38" s="743"/>
      <c r="EB38" s="743"/>
      <c r="EC38" s="743"/>
      <c r="ED38" s="743"/>
      <c r="EE38" s="743"/>
      <c r="EF38" s="743"/>
      <c r="EG38" s="743"/>
      <c r="EH38" s="743"/>
      <c r="EI38" s="743"/>
      <c r="EJ38" s="743"/>
      <c r="EK38" s="743"/>
      <c r="EL38" s="743"/>
      <c r="EM38" s="744"/>
      <c r="EN38" s="482"/>
      <c r="EO38" s="482"/>
      <c r="EP38" s="482"/>
      <c r="EQ38" s="482"/>
      <c r="ER38" s="482"/>
      <c r="ES38" s="482"/>
      <c r="ET38" s="482"/>
      <c r="EU38" s="482"/>
      <c r="EV38" s="482"/>
      <c r="EW38" s="482"/>
      <c r="EX38" s="482"/>
      <c r="EY38" s="482"/>
      <c r="EZ38" s="482"/>
      <c r="FA38" s="482"/>
      <c r="FB38" s="482"/>
      <c r="FC38" s="482"/>
      <c r="FD38" s="482"/>
      <c r="FE38" s="482"/>
      <c r="FF38" s="482"/>
      <c r="FG38" s="482"/>
      <c r="FH38" s="482"/>
      <c r="FI38" s="482"/>
      <c r="FJ38" s="482"/>
      <c r="FK38" s="746"/>
    </row>
    <row r="39" spans="1:167" s="23" customFormat="1" ht="53.25" customHeight="1">
      <c r="A39" s="496" t="s">
        <v>619</v>
      </c>
      <c r="B39" s="496"/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7"/>
      <c r="AE39" s="498" t="s">
        <v>621</v>
      </c>
      <c r="AF39" s="499"/>
      <c r="AG39" s="499"/>
      <c r="AH39" s="499"/>
      <c r="AI39" s="499"/>
      <c r="AJ39" s="499"/>
      <c r="AK39" s="499"/>
      <c r="AL39" s="499"/>
      <c r="AM39" s="499"/>
      <c r="AN39" s="500"/>
      <c r="AO39" s="501" t="s">
        <v>163</v>
      </c>
      <c r="AP39" s="502"/>
      <c r="AQ39" s="502"/>
      <c r="AR39" s="502"/>
      <c r="AS39" s="502"/>
      <c r="AT39" s="502"/>
      <c r="AU39" s="502"/>
      <c r="AV39" s="502"/>
      <c r="AW39" s="502"/>
      <c r="AX39" s="503"/>
      <c r="AY39" s="481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2"/>
      <c r="BT39" s="482"/>
      <c r="BU39" s="482"/>
      <c r="BV39" s="482"/>
      <c r="BW39" s="482"/>
      <c r="BX39" s="482"/>
      <c r="BY39" s="482"/>
      <c r="BZ39" s="482"/>
      <c r="CA39" s="482"/>
      <c r="CB39" s="482"/>
      <c r="CC39" s="482"/>
      <c r="CD39" s="482"/>
      <c r="CE39" s="482"/>
      <c r="CF39" s="482"/>
      <c r="CG39" s="482"/>
      <c r="CH39" s="482"/>
      <c r="CI39" s="482"/>
      <c r="CJ39" s="482"/>
      <c r="CK39" s="482"/>
      <c r="CL39" s="482"/>
      <c r="CM39" s="482"/>
      <c r="CN39" s="481"/>
      <c r="CO39" s="481"/>
      <c r="CP39" s="481"/>
      <c r="CQ39" s="481"/>
      <c r="CR39" s="481"/>
      <c r="CS39" s="481"/>
      <c r="CT39" s="481"/>
      <c r="CU39" s="481"/>
      <c r="CV39" s="481"/>
      <c r="CW39" s="481"/>
      <c r="CX39" s="481"/>
      <c r="CY39" s="481"/>
      <c r="CZ39" s="481"/>
      <c r="DA39" s="481"/>
      <c r="DB39" s="482"/>
      <c r="DC39" s="482"/>
      <c r="DD39" s="482"/>
      <c r="DE39" s="482"/>
      <c r="DF39" s="482"/>
      <c r="DG39" s="482"/>
      <c r="DH39" s="482"/>
      <c r="DI39" s="482"/>
      <c r="DJ39" s="482"/>
      <c r="DK39" s="482"/>
      <c r="DL39" s="482"/>
      <c r="DM39" s="482"/>
      <c r="DN39" s="482"/>
      <c r="DO39" s="482"/>
      <c r="DP39" s="742"/>
      <c r="DQ39" s="743"/>
      <c r="DR39" s="743"/>
      <c r="DS39" s="743"/>
      <c r="DT39" s="743"/>
      <c r="DU39" s="743"/>
      <c r="DV39" s="743"/>
      <c r="DW39" s="743"/>
      <c r="DX39" s="743"/>
      <c r="DY39" s="743"/>
      <c r="DZ39" s="743"/>
      <c r="EA39" s="743"/>
      <c r="EB39" s="743"/>
      <c r="EC39" s="743"/>
      <c r="ED39" s="743"/>
      <c r="EE39" s="743"/>
      <c r="EF39" s="743"/>
      <c r="EG39" s="743"/>
      <c r="EH39" s="743"/>
      <c r="EI39" s="743"/>
      <c r="EJ39" s="743"/>
      <c r="EK39" s="743"/>
      <c r="EL39" s="743"/>
      <c r="EM39" s="744"/>
      <c r="EN39" s="742">
        <v>7280</v>
      </c>
      <c r="EO39" s="743"/>
      <c r="EP39" s="743"/>
      <c r="EQ39" s="743"/>
      <c r="ER39" s="743"/>
      <c r="ES39" s="743"/>
      <c r="ET39" s="743"/>
      <c r="EU39" s="743"/>
      <c r="EV39" s="743"/>
      <c r="EW39" s="743"/>
      <c r="EX39" s="743"/>
      <c r="EY39" s="743"/>
      <c r="EZ39" s="743"/>
      <c r="FA39" s="743"/>
      <c r="FB39" s="743"/>
      <c r="FC39" s="743"/>
      <c r="FD39" s="743"/>
      <c r="FE39" s="743"/>
      <c r="FF39" s="743"/>
      <c r="FG39" s="743"/>
      <c r="FH39" s="743"/>
      <c r="FI39" s="743"/>
      <c r="FJ39" s="743"/>
      <c r="FK39" s="745"/>
    </row>
    <row r="40" spans="69:167" s="31" customFormat="1" ht="12" customHeight="1" thickBot="1">
      <c r="BQ40" s="32" t="s">
        <v>250</v>
      </c>
      <c r="BS40" s="487"/>
      <c r="BT40" s="488"/>
      <c r="BU40" s="488"/>
      <c r="BV40" s="488"/>
      <c r="BW40" s="488"/>
      <c r="BX40" s="488"/>
      <c r="BY40" s="488"/>
      <c r="BZ40" s="488"/>
      <c r="CA40" s="488"/>
      <c r="CB40" s="488"/>
      <c r="CC40" s="488"/>
      <c r="CD40" s="488"/>
      <c r="CE40" s="488"/>
      <c r="CF40" s="488"/>
      <c r="CG40" s="488"/>
      <c r="CH40" s="488"/>
      <c r="CI40" s="488"/>
      <c r="CJ40" s="488"/>
      <c r="CK40" s="488"/>
      <c r="CL40" s="488"/>
      <c r="CM40" s="489"/>
      <c r="CN40" s="490" t="s">
        <v>36</v>
      </c>
      <c r="CO40" s="490"/>
      <c r="CP40" s="490"/>
      <c r="CQ40" s="490"/>
      <c r="CR40" s="490"/>
      <c r="CS40" s="490"/>
      <c r="CT40" s="490"/>
      <c r="CU40" s="490"/>
      <c r="CV40" s="490"/>
      <c r="CW40" s="490"/>
      <c r="CX40" s="490"/>
      <c r="CY40" s="490"/>
      <c r="CZ40" s="490"/>
      <c r="DA40" s="490"/>
      <c r="DB40" s="491"/>
      <c r="DC40" s="491"/>
      <c r="DD40" s="491"/>
      <c r="DE40" s="491"/>
      <c r="DF40" s="491"/>
      <c r="DG40" s="491"/>
      <c r="DH40" s="491"/>
      <c r="DI40" s="491"/>
      <c r="DJ40" s="491"/>
      <c r="DK40" s="491"/>
      <c r="DL40" s="491"/>
      <c r="DM40" s="491"/>
      <c r="DN40" s="491"/>
      <c r="DO40" s="491"/>
      <c r="DP40" s="750">
        <f>SUM(DP34:EM35)+DP36+DP38</f>
        <v>1936761</v>
      </c>
      <c r="DQ40" s="750"/>
      <c r="DR40" s="750"/>
      <c r="DS40" s="750"/>
      <c r="DT40" s="750"/>
      <c r="DU40" s="750"/>
      <c r="DV40" s="750"/>
      <c r="DW40" s="750"/>
      <c r="DX40" s="750"/>
      <c r="DY40" s="750"/>
      <c r="DZ40" s="750"/>
      <c r="EA40" s="750"/>
      <c r="EB40" s="750"/>
      <c r="EC40" s="750"/>
      <c r="ED40" s="750"/>
      <c r="EE40" s="750"/>
      <c r="EF40" s="750"/>
      <c r="EG40" s="750"/>
      <c r="EH40" s="750"/>
      <c r="EI40" s="750"/>
      <c r="EJ40" s="750"/>
      <c r="EK40" s="750"/>
      <c r="EL40" s="750"/>
      <c r="EM40" s="750"/>
      <c r="EN40" s="750">
        <f>SUM(EN35:FK35)+EN37+EN39</f>
        <v>1936761</v>
      </c>
      <c r="EO40" s="750"/>
      <c r="EP40" s="750"/>
      <c r="EQ40" s="750"/>
      <c r="ER40" s="750"/>
      <c r="ES40" s="750"/>
      <c r="ET40" s="750"/>
      <c r="EU40" s="750"/>
      <c r="EV40" s="750"/>
      <c r="EW40" s="750"/>
      <c r="EX40" s="750"/>
      <c r="EY40" s="750"/>
      <c r="EZ40" s="750"/>
      <c r="FA40" s="750"/>
      <c r="FB40" s="750"/>
      <c r="FC40" s="750"/>
      <c r="FD40" s="750"/>
      <c r="FE40" s="750"/>
      <c r="FF40" s="750"/>
      <c r="FG40" s="750"/>
      <c r="FH40" s="750"/>
      <c r="FI40" s="750"/>
      <c r="FJ40" s="750"/>
      <c r="FK40" s="751"/>
    </row>
    <row r="41" ht="4.5" customHeight="1" thickBot="1"/>
    <row r="42" spans="150:167" s="23" customFormat="1" ht="10.5" customHeight="1">
      <c r="ET42" s="24"/>
      <c r="EU42" s="24"/>
      <c r="EX42" s="24" t="s">
        <v>251</v>
      </c>
      <c r="EZ42" s="475"/>
      <c r="FA42" s="476"/>
      <c r="FB42" s="476"/>
      <c r="FC42" s="476"/>
      <c r="FD42" s="476"/>
      <c r="FE42" s="476"/>
      <c r="FF42" s="476"/>
      <c r="FG42" s="476"/>
      <c r="FH42" s="476"/>
      <c r="FI42" s="476"/>
      <c r="FJ42" s="476"/>
      <c r="FK42" s="477"/>
    </row>
    <row r="43" spans="1:167" s="23" customFormat="1" ht="10.5" customHeight="1" thickBot="1">
      <c r="A43" s="23" t="s">
        <v>252</v>
      </c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H43" s="468" t="s">
        <v>570</v>
      </c>
      <c r="AI43" s="468"/>
      <c r="AJ43" s="468"/>
      <c r="AK43" s="468"/>
      <c r="AL43" s="468"/>
      <c r="AM43" s="468"/>
      <c r="AN43" s="468"/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ET43" s="24"/>
      <c r="EU43" s="24"/>
      <c r="EW43" s="31"/>
      <c r="EX43" s="24" t="s">
        <v>253</v>
      </c>
      <c r="EZ43" s="478"/>
      <c r="FA43" s="479"/>
      <c r="FB43" s="479"/>
      <c r="FC43" s="479"/>
      <c r="FD43" s="479"/>
      <c r="FE43" s="479"/>
      <c r="FF43" s="479"/>
      <c r="FG43" s="479"/>
      <c r="FH43" s="479"/>
      <c r="FI43" s="479"/>
      <c r="FJ43" s="479"/>
      <c r="FK43" s="480"/>
    </row>
    <row r="44" spans="14:58" s="22" customFormat="1" ht="10.5" customHeight="1" thickBot="1">
      <c r="N44" s="473" t="s">
        <v>17</v>
      </c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H44" s="474" t="s">
        <v>18</v>
      </c>
      <c r="AI44" s="474"/>
      <c r="AJ44" s="474"/>
      <c r="AK44" s="474"/>
      <c r="AL44" s="474"/>
      <c r="AM44" s="474"/>
      <c r="AN44" s="474"/>
      <c r="AO44" s="474"/>
      <c r="AP44" s="474"/>
      <c r="AQ44" s="474"/>
      <c r="AR44" s="474"/>
      <c r="AS44" s="474"/>
      <c r="AT44" s="474"/>
      <c r="AU44" s="474"/>
      <c r="AV44" s="474"/>
      <c r="AW44" s="474"/>
      <c r="AX44" s="474"/>
      <c r="AY44" s="474"/>
      <c r="AZ44" s="474"/>
      <c r="BA44" s="474"/>
      <c r="BB44" s="474"/>
      <c r="BC44" s="474"/>
      <c r="BD44" s="474"/>
      <c r="BE44" s="474"/>
      <c r="BF44" s="474"/>
    </row>
    <row r="45" spans="1:167" ht="10.5" customHeight="1">
      <c r="A45" s="23" t="s">
        <v>254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X45" s="469" t="s">
        <v>255</v>
      </c>
      <c r="BY45" s="470"/>
      <c r="BZ45" s="470"/>
      <c r="CA45" s="470"/>
      <c r="CB45" s="470"/>
      <c r="CC45" s="470"/>
      <c r="CD45" s="470"/>
      <c r="CE45" s="470"/>
      <c r="CF45" s="470"/>
      <c r="CG45" s="470"/>
      <c r="CH45" s="470"/>
      <c r="CI45" s="470"/>
      <c r="CJ45" s="470"/>
      <c r="CK45" s="470"/>
      <c r="CL45" s="470"/>
      <c r="CM45" s="470"/>
      <c r="CN45" s="470"/>
      <c r="CO45" s="470"/>
      <c r="CP45" s="470"/>
      <c r="CQ45" s="470"/>
      <c r="CR45" s="470"/>
      <c r="CS45" s="470"/>
      <c r="CT45" s="470"/>
      <c r="CU45" s="470"/>
      <c r="CV45" s="470"/>
      <c r="CW45" s="470"/>
      <c r="CX45" s="470"/>
      <c r="CY45" s="470"/>
      <c r="CZ45" s="470"/>
      <c r="DA45" s="470"/>
      <c r="DB45" s="470"/>
      <c r="DC45" s="470"/>
      <c r="DD45" s="470"/>
      <c r="DE45" s="470"/>
      <c r="DF45" s="470"/>
      <c r="DG45" s="470"/>
      <c r="DH45" s="470"/>
      <c r="DI45" s="470"/>
      <c r="DJ45" s="470"/>
      <c r="DK45" s="470"/>
      <c r="DL45" s="470"/>
      <c r="DM45" s="470"/>
      <c r="DN45" s="470"/>
      <c r="DO45" s="470"/>
      <c r="DP45" s="470"/>
      <c r="DQ45" s="470"/>
      <c r="DR45" s="470"/>
      <c r="DS45" s="470"/>
      <c r="DT45" s="470"/>
      <c r="DU45" s="470"/>
      <c r="DV45" s="470"/>
      <c r="DW45" s="470"/>
      <c r="DX45" s="470"/>
      <c r="DY45" s="470"/>
      <c r="DZ45" s="470"/>
      <c r="EA45" s="470"/>
      <c r="EB45" s="470"/>
      <c r="EC45" s="470"/>
      <c r="ED45" s="470"/>
      <c r="EE45" s="470"/>
      <c r="EF45" s="470"/>
      <c r="EG45" s="470"/>
      <c r="EH45" s="470"/>
      <c r="EI45" s="470"/>
      <c r="EJ45" s="470"/>
      <c r="EK45" s="470"/>
      <c r="EL45" s="470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3"/>
    </row>
    <row r="46" spans="1:167" ht="10.5" customHeight="1">
      <c r="A46" s="23" t="s">
        <v>256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X46" s="471" t="s">
        <v>257</v>
      </c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2"/>
      <c r="CX46" s="472"/>
      <c r="CY46" s="472"/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2"/>
      <c r="DT46" s="472"/>
      <c r="DU46" s="472"/>
      <c r="DV46" s="472"/>
      <c r="DW46" s="472"/>
      <c r="DX46" s="472"/>
      <c r="DY46" s="472"/>
      <c r="DZ46" s="472"/>
      <c r="EA46" s="472"/>
      <c r="EB46" s="472"/>
      <c r="EC46" s="472"/>
      <c r="ED46" s="472"/>
      <c r="EE46" s="472"/>
      <c r="EF46" s="472"/>
      <c r="EG46" s="472"/>
      <c r="EH46" s="472"/>
      <c r="EI46" s="472"/>
      <c r="EJ46" s="472"/>
      <c r="EK46" s="472"/>
      <c r="EL46" s="472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5"/>
    </row>
    <row r="47" spans="1:167" ht="10.5" customHeight="1">
      <c r="A47" s="23" t="s">
        <v>258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H47" s="468"/>
      <c r="AI47" s="468"/>
      <c r="AJ47" s="468"/>
      <c r="AK47" s="468"/>
      <c r="AL47" s="468"/>
      <c r="AM47" s="468"/>
      <c r="AN47" s="468"/>
      <c r="AO47" s="468"/>
      <c r="AP47" s="468"/>
      <c r="AQ47" s="468"/>
      <c r="AR47" s="468"/>
      <c r="AS47" s="468"/>
      <c r="AT47" s="468"/>
      <c r="AU47" s="468"/>
      <c r="AV47" s="468"/>
      <c r="AW47" s="468"/>
      <c r="AX47" s="468"/>
      <c r="AY47" s="468"/>
      <c r="AZ47" s="468"/>
      <c r="BA47" s="468"/>
      <c r="BB47" s="468"/>
      <c r="BC47" s="468"/>
      <c r="BD47" s="468"/>
      <c r="BE47" s="468"/>
      <c r="BF47" s="468"/>
      <c r="BX47" s="59"/>
      <c r="BY47" s="23" t="s">
        <v>259</v>
      </c>
      <c r="CL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45"/>
    </row>
    <row r="48" spans="14:167" ht="10.5" customHeight="1">
      <c r="N48" s="473" t="s">
        <v>17</v>
      </c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3"/>
      <c r="AF48" s="473"/>
      <c r="AH48" s="474" t="s">
        <v>18</v>
      </c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4"/>
      <c r="BF48" s="474"/>
      <c r="BX48" s="59"/>
      <c r="BY48" s="23" t="s">
        <v>260</v>
      </c>
      <c r="CL48" s="468"/>
      <c r="CM48" s="468"/>
      <c r="CN48" s="468"/>
      <c r="CO48" s="468"/>
      <c r="CP48" s="468"/>
      <c r="CQ48" s="468"/>
      <c r="CR48" s="468"/>
      <c r="CS48" s="468"/>
      <c r="CT48" s="468"/>
      <c r="CU48" s="468"/>
      <c r="CV48" s="468"/>
      <c r="CW48" s="468"/>
      <c r="CX48" s="468"/>
      <c r="CZ48" s="468"/>
      <c r="DA48" s="468"/>
      <c r="DB48" s="468"/>
      <c r="DC48" s="468"/>
      <c r="DD48" s="468"/>
      <c r="DE48" s="468"/>
      <c r="DF48" s="468"/>
      <c r="DG48" s="468"/>
      <c r="DH48" s="468"/>
      <c r="DJ48" s="468"/>
      <c r="DK48" s="468"/>
      <c r="DL48" s="468"/>
      <c r="DM48" s="468"/>
      <c r="DN48" s="468"/>
      <c r="DO48" s="468"/>
      <c r="DP48" s="468"/>
      <c r="DQ48" s="468"/>
      <c r="DR48" s="468"/>
      <c r="DS48" s="468"/>
      <c r="DT48" s="468"/>
      <c r="DU48" s="468"/>
      <c r="DV48" s="468"/>
      <c r="DW48" s="468"/>
      <c r="DX48" s="468"/>
      <c r="DY48" s="468"/>
      <c r="DZ48" s="468"/>
      <c r="EA48" s="468"/>
      <c r="EC48" s="464"/>
      <c r="ED48" s="464"/>
      <c r="EE48" s="464"/>
      <c r="EF48" s="464"/>
      <c r="EG48" s="464"/>
      <c r="EH48" s="464"/>
      <c r="EI48" s="464"/>
      <c r="EJ48" s="464"/>
      <c r="EK48" s="464"/>
      <c r="EL48" s="464"/>
      <c r="FJ48" s="23"/>
      <c r="FK48" s="45"/>
    </row>
    <row r="49" spans="1:167" ht="10.5" customHeight="1">
      <c r="A49" s="23" t="s">
        <v>259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X49" s="59"/>
      <c r="CL49" s="466" t="s">
        <v>142</v>
      </c>
      <c r="CM49" s="466"/>
      <c r="CN49" s="466"/>
      <c r="CO49" s="466"/>
      <c r="CP49" s="466"/>
      <c r="CQ49" s="466"/>
      <c r="CR49" s="466"/>
      <c r="CS49" s="466"/>
      <c r="CT49" s="466"/>
      <c r="CU49" s="466"/>
      <c r="CV49" s="466"/>
      <c r="CW49" s="466"/>
      <c r="CX49" s="466"/>
      <c r="CZ49" s="466" t="s">
        <v>17</v>
      </c>
      <c r="DA49" s="466"/>
      <c r="DB49" s="466"/>
      <c r="DC49" s="466"/>
      <c r="DD49" s="466"/>
      <c r="DE49" s="466"/>
      <c r="DF49" s="466"/>
      <c r="DG49" s="466"/>
      <c r="DH49" s="466"/>
      <c r="DJ49" s="466" t="s">
        <v>18</v>
      </c>
      <c r="DK49" s="466"/>
      <c r="DL49" s="466"/>
      <c r="DM49" s="466"/>
      <c r="DN49" s="466"/>
      <c r="DO49" s="466"/>
      <c r="DP49" s="466"/>
      <c r="DQ49" s="466"/>
      <c r="DR49" s="466"/>
      <c r="DS49" s="466"/>
      <c r="DT49" s="466"/>
      <c r="DU49" s="466"/>
      <c r="DV49" s="466"/>
      <c r="DW49" s="466"/>
      <c r="DX49" s="466"/>
      <c r="DY49" s="466"/>
      <c r="DZ49" s="466"/>
      <c r="EA49" s="466"/>
      <c r="EC49" s="466" t="s">
        <v>145</v>
      </c>
      <c r="ED49" s="466"/>
      <c r="EE49" s="466"/>
      <c r="EF49" s="466"/>
      <c r="EG49" s="466"/>
      <c r="EH49" s="466"/>
      <c r="EI49" s="466"/>
      <c r="EJ49" s="466"/>
      <c r="EK49" s="466"/>
      <c r="EL49" s="466"/>
      <c r="FJ49" s="46"/>
      <c r="FK49" s="45"/>
    </row>
    <row r="50" spans="1:167" ht="10.5" customHeight="1">
      <c r="A50" s="23" t="s">
        <v>260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O50" s="468" t="s">
        <v>571</v>
      </c>
      <c r="AP50" s="468"/>
      <c r="AQ50" s="468"/>
      <c r="AR50" s="468"/>
      <c r="AS50" s="468"/>
      <c r="AT50" s="468"/>
      <c r="AU50" s="468"/>
      <c r="AV50" s="468"/>
      <c r="AW50" s="468"/>
      <c r="AX50" s="468"/>
      <c r="AY50" s="468"/>
      <c r="AZ50" s="468"/>
      <c r="BA50" s="468"/>
      <c r="BB50" s="468"/>
      <c r="BC50" s="468"/>
      <c r="BD50" s="468"/>
      <c r="BE50" s="468"/>
      <c r="BF50" s="468"/>
      <c r="BH50" s="464" t="s">
        <v>572</v>
      </c>
      <c r="BI50" s="464"/>
      <c r="BJ50" s="464"/>
      <c r="BK50" s="464"/>
      <c r="BL50" s="464"/>
      <c r="BM50" s="464"/>
      <c r="BN50" s="464"/>
      <c r="BO50" s="464"/>
      <c r="BP50" s="464"/>
      <c r="BQ50" s="464"/>
      <c r="BR50" s="464"/>
      <c r="BS50" s="464"/>
      <c r="BT50" s="464"/>
      <c r="BU50" s="464"/>
      <c r="BX50" s="59"/>
      <c r="BY50" s="463" t="s">
        <v>19</v>
      </c>
      <c r="BZ50" s="463"/>
      <c r="CA50" s="464"/>
      <c r="CB50" s="464"/>
      <c r="CC50" s="464"/>
      <c r="CD50" s="464"/>
      <c r="CE50" s="464"/>
      <c r="CF50" s="462" t="s">
        <v>19</v>
      </c>
      <c r="CG50" s="462"/>
      <c r="CH50" s="464"/>
      <c r="CI50" s="464"/>
      <c r="CJ50" s="464"/>
      <c r="CK50" s="464"/>
      <c r="CL50" s="464"/>
      <c r="CM50" s="464"/>
      <c r="CN50" s="464"/>
      <c r="CO50" s="464"/>
      <c r="CP50" s="464"/>
      <c r="CQ50" s="464"/>
      <c r="CR50" s="464"/>
      <c r="CS50" s="464"/>
      <c r="CT50" s="464"/>
      <c r="CU50" s="464"/>
      <c r="CV50" s="464"/>
      <c r="CW50" s="464"/>
      <c r="CX50" s="464"/>
      <c r="CY50" s="464"/>
      <c r="CZ50" s="464"/>
      <c r="DA50" s="464"/>
      <c r="DB50" s="464"/>
      <c r="DC50" s="464"/>
      <c r="DD50" s="464"/>
      <c r="DE50" s="463">
        <v>20</v>
      </c>
      <c r="DF50" s="463"/>
      <c r="DG50" s="463"/>
      <c r="DH50" s="463"/>
      <c r="DI50" s="465"/>
      <c r="DJ50" s="465"/>
      <c r="DK50" s="465"/>
      <c r="DL50" s="462" t="s">
        <v>3</v>
      </c>
      <c r="DM50" s="462"/>
      <c r="DN50" s="462"/>
      <c r="ED50" s="23"/>
      <c r="EE50" s="23"/>
      <c r="EF50" s="23"/>
      <c r="EG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45"/>
    </row>
    <row r="51" spans="14:167" s="22" customFormat="1" ht="9.75" customHeight="1" thickBot="1">
      <c r="N51" s="466" t="s">
        <v>142</v>
      </c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D51" s="466" t="s">
        <v>17</v>
      </c>
      <c r="AE51" s="466"/>
      <c r="AF51" s="466"/>
      <c r="AG51" s="466"/>
      <c r="AH51" s="466"/>
      <c r="AI51" s="466"/>
      <c r="AJ51" s="466"/>
      <c r="AK51" s="466"/>
      <c r="AL51" s="466"/>
      <c r="AM51" s="466"/>
      <c r="AO51" s="466" t="s">
        <v>18</v>
      </c>
      <c r="AP51" s="466"/>
      <c r="AQ51" s="466"/>
      <c r="AR51" s="466"/>
      <c r="AS51" s="466"/>
      <c r="AT51" s="466"/>
      <c r="AU51" s="466"/>
      <c r="AV51" s="466"/>
      <c r="AW51" s="466"/>
      <c r="AX51" s="466"/>
      <c r="AY51" s="466"/>
      <c r="AZ51" s="466"/>
      <c r="BA51" s="466"/>
      <c r="BB51" s="466"/>
      <c r="BC51" s="466"/>
      <c r="BD51" s="466"/>
      <c r="BE51" s="466"/>
      <c r="BF51" s="466"/>
      <c r="BH51" s="467" t="s">
        <v>145</v>
      </c>
      <c r="BI51" s="467"/>
      <c r="BJ51" s="467"/>
      <c r="BK51" s="467"/>
      <c r="BL51" s="467"/>
      <c r="BM51" s="467"/>
      <c r="BN51" s="467"/>
      <c r="BO51" s="467"/>
      <c r="BP51" s="467"/>
      <c r="BQ51" s="467"/>
      <c r="BR51" s="467"/>
      <c r="BS51" s="467"/>
      <c r="BT51" s="467"/>
      <c r="BU51" s="467"/>
      <c r="BX51" s="47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9"/>
    </row>
    <row r="52" spans="1:42" s="23" customFormat="1" ht="10.5" customHeight="1">
      <c r="A52" s="463" t="s">
        <v>19</v>
      </c>
      <c r="B52" s="463"/>
      <c r="C52" s="464" t="s">
        <v>554</v>
      </c>
      <c r="D52" s="464"/>
      <c r="E52" s="464"/>
      <c r="F52" s="464"/>
      <c r="G52" s="464"/>
      <c r="H52" s="462" t="s">
        <v>19</v>
      </c>
      <c r="I52" s="462"/>
      <c r="J52" s="464" t="s">
        <v>573</v>
      </c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3">
        <v>20</v>
      </c>
      <c r="AH52" s="463"/>
      <c r="AI52" s="463"/>
      <c r="AJ52" s="463"/>
      <c r="AK52" s="465" t="s">
        <v>554</v>
      </c>
      <c r="AL52" s="465"/>
      <c r="AM52" s="465"/>
      <c r="AN52" s="462" t="s">
        <v>3</v>
      </c>
      <c r="AO52" s="462"/>
      <c r="AP52" s="462"/>
    </row>
    <row r="53" s="23" customFormat="1" ht="3" customHeight="1"/>
  </sheetData>
  <sheetProtection/>
  <mergeCells count="172">
    <mergeCell ref="AN52:AP52"/>
    <mergeCell ref="A52:B52"/>
    <mergeCell ref="C52:G52"/>
    <mergeCell ref="H52:I52"/>
    <mergeCell ref="J52:AF52"/>
    <mergeCell ref="AG52:AJ52"/>
    <mergeCell ref="AK52:AM52"/>
    <mergeCell ref="CF50:CG50"/>
    <mergeCell ref="CH50:DD50"/>
    <mergeCell ref="DE50:DH50"/>
    <mergeCell ref="DI50:DK50"/>
    <mergeCell ref="DL50:DN50"/>
    <mergeCell ref="N51:AB51"/>
    <mergeCell ref="AD51:AM51"/>
    <mergeCell ref="AO51:BF51"/>
    <mergeCell ref="BH51:BU51"/>
    <mergeCell ref="CL49:CX49"/>
    <mergeCell ref="CZ49:DH49"/>
    <mergeCell ref="DJ49:EA49"/>
    <mergeCell ref="EC49:EL49"/>
    <mergeCell ref="N50:AB50"/>
    <mergeCell ref="AD50:AM50"/>
    <mergeCell ref="AO50:BF50"/>
    <mergeCell ref="BH50:BU50"/>
    <mergeCell ref="BY50:BZ50"/>
    <mergeCell ref="CA50:CE50"/>
    <mergeCell ref="BX45:EL45"/>
    <mergeCell ref="BX46:EL46"/>
    <mergeCell ref="N47:AF47"/>
    <mergeCell ref="AH47:BF47"/>
    <mergeCell ref="N48:AF48"/>
    <mergeCell ref="AH48:BF48"/>
    <mergeCell ref="CL48:CX48"/>
    <mergeCell ref="CZ48:DH48"/>
    <mergeCell ref="DJ48:EA48"/>
    <mergeCell ref="EC48:EL48"/>
    <mergeCell ref="EZ42:FK42"/>
    <mergeCell ref="N43:AF43"/>
    <mergeCell ref="AH43:BF43"/>
    <mergeCell ref="EZ43:FK43"/>
    <mergeCell ref="N44:AF44"/>
    <mergeCell ref="AH44:BF44"/>
    <mergeCell ref="BS40:CM40"/>
    <mergeCell ref="CN40:DA40"/>
    <mergeCell ref="DB40:DO40"/>
    <mergeCell ref="DP40:EM40"/>
    <mergeCell ref="EN40:FK40"/>
    <mergeCell ref="CN35:DA35"/>
    <mergeCell ref="DB35:DO35"/>
    <mergeCell ref="DP35:EM35"/>
    <mergeCell ref="EN35:FK35"/>
    <mergeCell ref="CN36:DA36"/>
    <mergeCell ref="CN34:DA34"/>
    <mergeCell ref="DB34:DO34"/>
    <mergeCell ref="DP34:EM34"/>
    <mergeCell ref="EN34:FK34"/>
    <mergeCell ref="A35:AD35"/>
    <mergeCell ref="AE35:AN35"/>
    <mergeCell ref="AO35:AX35"/>
    <mergeCell ref="AY35:BH35"/>
    <mergeCell ref="BI35:BR35"/>
    <mergeCell ref="BS35:CM35"/>
    <mergeCell ref="CN33:DA33"/>
    <mergeCell ref="DB33:DO33"/>
    <mergeCell ref="DP33:EM33"/>
    <mergeCell ref="EN33:FK33"/>
    <mergeCell ref="A34:AD34"/>
    <mergeCell ref="AE34:AN34"/>
    <mergeCell ref="AO34:AX34"/>
    <mergeCell ref="AY34:BH34"/>
    <mergeCell ref="BI34:BR34"/>
    <mergeCell ref="BS34:CM34"/>
    <mergeCell ref="A33:AD33"/>
    <mergeCell ref="AE33:AN33"/>
    <mergeCell ref="AO33:AX33"/>
    <mergeCell ref="AY33:BH33"/>
    <mergeCell ref="BI33:BR33"/>
    <mergeCell ref="BS33:CM33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AO19:EL20"/>
    <mergeCell ref="EZ19:FK19"/>
    <mergeCell ref="EZ20:FK20"/>
    <mergeCell ref="AO21:EL22"/>
    <mergeCell ref="EZ21:FK22"/>
    <mergeCell ref="EZ23:FK23"/>
    <mergeCell ref="EZ12:FK12"/>
    <mergeCell ref="AO13:EL14"/>
    <mergeCell ref="EZ13:FK14"/>
    <mergeCell ref="EZ15:FK17"/>
    <mergeCell ref="AY16:BZ17"/>
    <mergeCell ref="AO18:EL18"/>
    <mergeCell ref="EZ18:FK1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BQ8:BU8"/>
    <mergeCell ref="BV8:BW8"/>
    <mergeCell ref="BX8:CT8"/>
    <mergeCell ref="CU8:CX8"/>
    <mergeCell ref="CY8:DA8"/>
    <mergeCell ref="DB8:DD8"/>
    <mergeCell ref="BP3:FK3"/>
    <mergeCell ref="BP4:FK4"/>
    <mergeCell ref="BP5:FK5"/>
    <mergeCell ref="BP6:CK6"/>
    <mergeCell ref="DY6:FK6"/>
    <mergeCell ref="BP7:CK7"/>
    <mergeCell ref="DY7:FK7"/>
    <mergeCell ref="CN37:DA37"/>
    <mergeCell ref="A36:AD36"/>
    <mergeCell ref="AE36:AN36"/>
    <mergeCell ref="AO36:AX36"/>
    <mergeCell ref="AY36:BH36"/>
    <mergeCell ref="BI36:BR36"/>
    <mergeCell ref="BS36:CM36"/>
    <mergeCell ref="CN38:DA38"/>
    <mergeCell ref="DB36:DO36"/>
    <mergeCell ref="DP36:EM36"/>
    <mergeCell ref="EN36:FK36"/>
    <mergeCell ref="A37:AD37"/>
    <mergeCell ref="AE37:AN37"/>
    <mergeCell ref="AO37:AX37"/>
    <mergeCell ref="AY37:BH37"/>
    <mergeCell ref="BI37:BR37"/>
    <mergeCell ref="BS37:CM37"/>
    <mergeCell ref="CN39:DA39"/>
    <mergeCell ref="DB37:DO37"/>
    <mergeCell ref="DP37:EM37"/>
    <mergeCell ref="EN37:FK37"/>
    <mergeCell ref="A38:AD38"/>
    <mergeCell ref="AE38:AN38"/>
    <mergeCell ref="AO38:AX38"/>
    <mergeCell ref="AY38:BH38"/>
    <mergeCell ref="BI38:BR38"/>
    <mergeCell ref="BS38:CM38"/>
    <mergeCell ref="A39:AD39"/>
    <mergeCell ref="AE39:AN39"/>
    <mergeCell ref="AO39:AX39"/>
    <mergeCell ref="AY39:BH39"/>
    <mergeCell ref="BI39:BR39"/>
    <mergeCell ref="BS39:CM39"/>
    <mergeCell ref="DB39:DO39"/>
    <mergeCell ref="DP39:EM39"/>
    <mergeCell ref="EN39:FK39"/>
    <mergeCell ref="DB38:DO38"/>
    <mergeCell ref="DP38:EM38"/>
    <mergeCell ref="EN38:FK38"/>
  </mergeCells>
  <printOptions/>
  <pageMargins left="0.3937007874015748" right="0.31496062992125984" top="0.5905511811023623" bottom="0.35433070866141736" header="0.1968503937007874" footer="0.1968503937007874"/>
  <pageSetup fitToHeight="1" fitToWidth="1" horizontalDpi="600" verticalDpi="600" orientation="landscape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FK52"/>
  <sheetViews>
    <sheetView view="pageBreakPreview" zoomScaleSheetLayoutView="100" zoomScalePageLayoutView="0" workbookViewId="0" topLeftCell="A1">
      <selection activeCell="CN36" sqref="CN36:DA36"/>
    </sheetView>
  </sheetViews>
  <sheetFormatPr defaultColWidth="0.875" defaultRowHeight="12" customHeight="1"/>
  <cols>
    <col min="1" max="16384" width="0.875" style="33" customWidth="1"/>
  </cols>
  <sheetData>
    <row r="1" s="22" customFormat="1" ht="9" customHeight="1"/>
    <row r="2" s="22" customFormat="1" ht="6" customHeight="1"/>
    <row r="3" spans="68:167" s="23" customFormat="1" ht="10.5" customHeight="1">
      <c r="BP3" s="539" t="s">
        <v>148</v>
      </c>
      <c r="BQ3" s="539"/>
      <c r="BR3" s="539"/>
      <c r="BS3" s="539"/>
      <c r="BT3" s="539"/>
      <c r="BU3" s="539"/>
      <c r="BV3" s="539"/>
      <c r="BW3" s="539"/>
      <c r="BX3" s="539"/>
      <c r="BY3" s="539"/>
      <c r="BZ3" s="539"/>
      <c r="CA3" s="539"/>
      <c r="CB3" s="539"/>
      <c r="CC3" s="539"/>
      <c r="CD3" s="539"/>
      <c r="CE3" s="539"/>
      <c r="CF3" s="539"/>
      <c r="CG3" s="539"/>
      <c r="CH3" s="539"/>
      <c r="CI3" s="539"/>
      <c r="CJ3" s="539"/>
      <c r="CK3" s="539"/>
      <c r="CL3" s="539"/>
      <c r="CM3" s="539"/>
      <c r="CN3" s="539"/>
      <c r="CO3" s="539"/>
      <c r="CP3" s="539"/>
      <c r="CQ3" s="539"/>
      <c r="CR3" s="539"/>
      <c r="CS3" s="539"/>
      <c r="CT3" s="539"/>
      <c r="CU3" s="539"/>
      <c r="CV3" s="539"/>
      <c r="CW3" s="539"/>
      <c r="CX3" s="539"/>
      <c r="CY3" s="539"/>
      <c r="CZ3" s="539"/>
      <c r="DA3" s="539"/>
      <c r="DB3" s="539"/>
      <c r="DC3" s="539"/>
      <c r="DD3" s="539"/>
      <c r="DE3" s="539"/>
      <c r="DF3" s="539"/>
      <c r="DG3" s="539"/>
      <c r="DH3" s="539"/>
      <c r="DI3" s="539"/>
      <c r="DJ3" s="539"/>
      <c r="DK3" s="539"/>
      <c r="DL3" s="539"/>
      <c r="DM3" s="539"/>
      <c r="DN3" s="539"/>
      <c r="DO3" s="539"/>
      <c r="DP3" s="539"/>
      <c r="DQ3" s="539"/>
      <c r="DR3" s="539"/>
      <c r="DS3" s="539"/>
      <c r="DT3" s="539"/>
      <c r="DU3" s="539"/>
      <c r="DV3" s="539"/>
      <c r="DW3" s="539"/>
      <c r="DX3" s="539"/>
      <c r="DY3" s="539"/>
      <c r="DZ3" s="539"/>
      <c r="EA3" s="539"/>
      <c r="EB3" s="539"/>
      <c r="EC3" s="539"/>
      <c r="ED3" s="539"/>
      <c r="EE3" s="539"/>
      <c r="EF3" s="539"/>
      <c r="EG3" s="539"/>
      <c r="EH3" s="539"/>
      <c r="EI3" s="539"/>
      <c r="EJ3" s="539"/>
      <c r="EK3" s="539"/>
      <c r="EL3" s="539"/>
      <c r="EM3" s="539"/>
      <c r="EN3" s="539"/>
      <c r="EO3" s="539"/>
      <c r="EP3" s="539"/>
      <c r="EQ3" s="539"/>
      <c r="ER3" s="539"/>
      <c r="ES3" s="539"/>
      <c r="ET3" s="539"/>
      <c r="EU3" s="539"/>
      <c r="EV3" s="539"/>
      <c r="EW3" s="539"/>
      <c r="EX3" s="539"/>
      <c r="EY3" s="539"/>
      <c r="EZ3" s="539"/>
      <c r="FA3" s="539"/>
      <c r="FB3" s="539"/>
      <c r="FC3" s="539"/>
      <c r="FD3" s="539"/>
      <c r="FE3" s="539"/>
      <c r="FF3" s="539"/>
      <c r="FG3" s="539"/>
      <c r="FH3" s="539"/>
      <c r="FI3" s="539"/>
      <c r="FJ3" s="539"/>
      <c r="FK3" s="539"/>
    </row>
    <row r="4" spans="68:167" s="23" customFormat="1" ht="10.5" customHeight="1">
      <c r="BP4" s="468" t="s">
        <v>262</v>
      </c>
      <c r="BQ4" s="468"/>
      <c r="BR4" s="468"/>
      <c r="BS4" s="468"/>
      <c r="BT4" s="468"/>
      <c r="BU4" s="468"/>
      <c r="BV4" s="468"/>
      <c r="BW4" s="468"/>
      <c r="BX4" s="468"/>
      <c r="BY4" s="468"/>
      <c r="BZ4" s="468"/>
      <c r="CA4" s="468"/>
      <c r="CB4" s="468"/>
      <c r="CC4" s="468"/>
      <c r="CD4" s="468"/>
      <c r="CE4" s="468"/>
      <c r="CF4" s="468"/>
      <c r="CG4" s="468"/>
      <c r="CH4" s="468"/>
      <c r="CI4" s="468"/>
      <c r="CJ4" s="468"/>
      <c r="CK4" s="468"/>
      <c r="CL4" s="468"/>
      <c r="CM4" s="468"/>
      <c r="CN4" s="468"/>
      <c r="CO4" s="468"/>
      <c r="CP4" s="468"/>
      <c r="CQ4" s="468"/>
      <c r="CR4" s="468"/>
      <c r="CS4" s="468"/>
      <c r="CT4" s="468"/>
      <c r="CU4" s="468"/>
      <c r="CV4" s="468"/>
      <c r="CW4" s="468"/>
      <c r="CX4" s="468"/>
      <c r="CY4" s="468"/>
      <c r="CZ4" s="468"/>
      <c r="DA4" s="468"/>
      <c r="DB4" s="468"/>
      <c r="DC4" s="468"/>
      <c r="DD4" s="468"/>
      <c r="DE4" s="468"/>
      <c r="DF4" s="468"/>
      <c r="DG4" s="468"/>
      <c r="DH4" s="468"/>
      <c r="DI4" s="468"/>
      <c r="DJ4" s="468"/>
      <c r="DK4" s="468"/>
      <c r="DL4" s="468"/>
      <c r="DM4" s="468"/>
      <c r="DN4" s="468"/>
      <c r="DO4" s="468"/>
      <c r="DP4" s="468"/>
      <c r="DQ4" s="468"/>
      <c r="DR4" s="468"/>
      <c r="DS4" s="468"/>
      <c r="DT4" s="468"/>
      <c r="DU4" s="468"/>
      <c r="DV4" s="468"/>
      <c r="DW4" s="468"/>
      <c r="DX4" s="468"/>
      <c r="DY4" s="468"/>
      <c r="DZ4" s="468"/>
      <c r="EA4" s="468"/>
      <c r="EB4" s="468"/>
      <c r="EC4" s="468"/>
      <c r="ED4" s="468"/>
      <c r="EE4" s="468"/>
      <c r="EF4" s="468"/>
      <c r="EG4" s="468"/>
      <c r="EH4" s="468"/>
      <c r="EI4" s="468"/>
      <c r="EJ4" s="468"/>
      <c r="EK4" s="468"/>
      <c r="EL4" s="468"/>
      <c r="EM4" s="468"/>
      <c r="EN4" s="468"/>
      <c r="EO4" s="468"/>
      <c r="EP4" s="468"/>
      <c r="EQ4" s="468"/>
      <c r="ER4" s="468"/>
      <c r="ES4" s="468"/>
      <c r="ET4" s="468"/>
      <c r="EU4" s="468"/>
      <c r="EV4" s="468"/>
      <c r="EW4" s="468"/>
      <c r="EX4" s="468"/>
      <c r="EY4" s="468"/>
      <c r="EZ4" s="468"/>
      <c r="FA4" s="468"/>
      <c r="FB4" s="468"/>
      <c r="FC4" s="468"/>
      <c r="FD4" s="468"/>
      <c r="FE4" s="468"/>
      <c r="FF4" s="468"/>
      <c r="FG4" s="468"/>
      <c r="FH4" s="468"/>
      <c r="FI4" s="468"/>
      <c r="FJ4" s="468"/>
      <c r="FK4" s="468"/>
    </row>
    <row r="5" spans="68:167" s="22" customFormat="1" ht="9.75" customHeight="1">
      <c r="BP5" s="474" t="s">
        <v>217</v>
      </c>
      <c r="BQ5" s="474"/>
      <c r="BR5" s="474"/>
      <c r="BS5" s="474"/>
      <c r="BT5" s="474"/>
      <c r="BU5" s="474"/>
      <c r="BV5" s="474"/>
      <c r="BW5" s="474"/>
      <c r="BX5" s="474"/>
      <c r="BY5" s="474"/>
      <c r="BZ5" s="474"/>
      <c r="CA5" s="474"/>
      <c r="CB5" s="474"/>
      <c r="CC5" s="474"/>
      <c r="CD5" s="474"/>
      <c r="CE5" s="474"/>
      <c r="CF5" s="474"/>
      <c r="CG5" s="474"/>
      <c r="CH5" s="474"/>
      <c r="CI5" s="474"/>
      <c r="CJ5" s="474"/>
      <c r="CK5" s="474"/>
      <c r="CL5" s="474"/>
      <c r="CM5" s="474"/>
      <c r="CN5" s="474"/>
      <c r="CO5" s="474"/>
      <c r="CP5" s="474"/>
      <c r="CQ5" s="474"/>
      <c r="CR5" s="474"/>
      <c r="CS5" s="474"/>
      <c r="CT5" s="474"/>
      <c r="CU5" s="474"/>
      <c r="CV5" s="474"/>
      <c r="CW5" s="474"/>
      <c r="CX5" s="474"/>
      <c r="CY5" s="474"/>
      <c r="CZ5" s="474"/>
      <c r="DA5" s="474"/>
      <c r="DB5" s="474"/>
      <c r="DC5" s="474"/>
      <c r="DD5" s="474"/>
      <c r="DE5" s="474"/>
      <c r="DF5" s="474"/>
      <c r="DG5" s="474"/>
      <c r="DH5" s="474"/>
      <c r="DI5" s="474"/>
      <c r="DJ5" s="474"/>
      <c r="DK5" s="474"/>
      <c r="DL5" s="474"/>
      <c r="DM5" s="474"/>
      <c r="DN5" s="474"/>
      <c r="DO5" s="474"/>
      <c r="DP5" s="474"/>
      <c r="DQ5" s="474"/>
      <c r="DR5" s="474"/>
      <c r="DS5" s="474"/>
      <c r="DT5" s="474"/>
      <c r="DU5" s="474"/>
      <c r="DV5" s="474"/>
      <c r="DW5" s="474"/>
      <c r="DX5" s="474"/>
      <c r="DY5" s="474"/>
      <c r="DZ5" s="474"/>
      <c r="EA5" s="474"/>
      <c r="EB5" s="474"/>
      <c r="EC5" s="474"/>
      <c r="ED5" s="474"/>
      <c r="EE5" s="474"/>
      <c r="EF5" s="474"/>
      <c r="EG5" s="474"/>
      <c r="EH5" s="474"/>
      <c r="EI5" s="474"/>
      <c r="EJ5" s="474"/>
      <c r="EK5" s="474"/>
      <c r="EL5" s="474"/>
      <c r="EM5" s="474"/>
      <c r="EN5" s="474"/>
      <c r="EO5" s="474"/>
      <c r="EP5" s="474"/>
      <c r="EQ5" s="474"/>
      <c r="ER5" s="474"/>
      <c r="ES5" s="474"/>
      <c r="ET5" s="474"/>
      <c r="EU5" s="474"/>
      <c r="EV5" s="474"/>
      <c r="EW5" s="474"/>
      <c r="EX5" s="474"/>
      <c r="EY5" s="474"/>
      <c r="EZ5" s="474"/>
      <c r="FA5" s="474"/>
      <c r="FB5" s="474"/>
      <c r="FC5" s="474"/>
      <c r="FD5" s="474"/>
      <c r="FE5" s="474"/>
      <c r="FF5" s="474"/>
      <c r="FG5" s="474"/>
      <c r="FH5" s="474"/>
      <c r="FI5" s="474"/>
      <c r="FJ5" s="474"/>
      <c r="FK5" s="474"/>
    </row>
    <row r="6" spans="68:167" s="23" customFormat="1" ht="10.5" customHeight="1">
      <c r="BP6" s="468"/>
      <c r="BQ6" s="468"/>
      <c r="BR6" s="468"/>
      <c r="BS6" s="468"/>
      <c r="BT6" s="468"/>
      <c r="BU6" s="468"/>
      <c r="BV6" s="468"/>
      <c r="BW6" s="468"/>
      <c r="BX6" s="468"/>
      <c r="BY6" s="468"/>
      <c r="BZ6" s="468"/>
      <c r="CA6" s="468"/>
      <c r="CB6" s="468"/>
      <c r="CC6" s="468"/>
      <c r="CD6" s="468"/>
      <c r="CE6" s="468"/>
      <c r="CF6" s="468"/>
      <c r="CG6" s="468"/>
      <c r="CH6" s="468"/>
      <c r="CI6" s="468"/>
      <c r="CJ6" s="468"/>
      <c r="CK6" s="468"/>
      <c r="CL6" s="25"/>
      <c r="CM6" s="25"/>
      <c r="DT6" s="25"/>
      <c r="DU6" s="25"/>
      <c r="DV6" s="25"/>
      <c r="DW6" s="25"/>
      <c r="DX6" s="25"/>
      <c r="DY6" s="468" t="s">
        <v>587</v>
      </c>
      <c r="DZ6" s="468"/>
      <c r="EA6" s="468"/>
      <c r="EB6" s="468"/>
      <c r="EC6" s="468"/>
      <c r="ED6" s="468"/>
      <c r="EE6" s="468"/>
      <c r="EF6" s="468"/>
      <c r="EG6" s="468"/>
      <c r="EH6" s="468"/>
      <c r="EI6" s="468"/>
      <c r="EJ6" s="468"/>
      <c r="EK6" s="468"/>
      <c r="EL6" s="468"/>
      <c r="EM6" s="468"/>
      <c r="EN6" s="468"/>
      <c r="EO6" s="468"/>
      <c r="EP6" s="468"/>
      <c r="EQ6" s="468"/>
      <c r="ER6" s="468"/>
      <c r="ES6" s="468"/>
      <c r="ET6" s="468"/>
      <c r="EU6" s="468"/>
      <c r="EV6" s="468"/>
      <c r="EW6" s="468"/>
      <c r="EX6" s="468"/>
      <c r="EY6" s="468"/>
      <c r="EZ6" s="468"/>
      <c r="FA6" s="468"/>
      <c r="FB6" s="468"/>
      <c r="FC6" s="468"/>
      <c r="FD6" s="468"/>
      <c r="FE6" s="468"/>
      <c r="FF6" s="468"/>
      <c r="FG6" s="468"/>
      <c r="FH6" s="468"/>
      <c r="FI6" s="468"/>
      <c r="FJ6" s="468"/>
      <c r="FK6" s="468"/>
    </row>
    <row r="7" spans="68:167" s="22" customFormat="1" ht="9.75" customHeight="1">
      <c r="BP7" s="473" t="s">
        <v>17</v>
      </c>
      <c r="BQ7" s="473"/>
      <c r="BR7" s="473"/>
      <c r="BS7" s="473"/>
      <c r="BT7" s="473"/>
      <c r="BU7" s="473"/>
      <c r="BV7" s="473"/>
      <c r="BW7" s="473"/>
      <c r="BX7" s="473"/>
      <c r="BY7" s="473"/>
      <c r="BZ7" s="473"/>
      <c r="CA7" s="473"/>
      <c r="CB7" s="473"/>
      <c r="CC7" s="473"/>
      <c r="CD7" s="473"/>
      <c r="CE7" s="473"/>
      <c r="CF7" s="473"/>
      <c r="CG7" s="473"/>
      <c r="CH7" s="473"/>
      <c r="CI7" s="473"/>
      <c r="CJ7" s="473"/>
      <c r="CK7" s="473"/>
      <c r="CL7" s="51"/>
      <c r="CM7" s="51"/>
      <c r="DY7" s="474" t="s">
        <v>18</v>
      </c>
      <c r="DZ7" s="474"/>
      <c r="EA7" s="474"/>
      <c r="EB7" s="474"/>
      <c r="EC7" s="474"/>
      <c r="ED7" s="474"/>
      <c r="EE7" s="474"/>
      <c r="EF7" s="474"/>
      <c r="EG7" s="474"/>
      <c r="EH7" s="474"/>
      <c r="EI7" s="474"/>
      <c r="EJ7" s="474"/>
      <c r="EK7" s="474"/>
      <c r="EL7" s="474"/>
      <c r="EM7" s="474"/>
      <c r="EN7" s="474"/>
      <c r="EO7" s="474"/>
      <c r="EP7" s="474"/>
      <c r="EQ7" s="474"/>
      <c r="ER7" s="474"/>
      <c r="ES7" s="474"/>
      <c r="ET7" s="474"/>
      <c r="EU7" s="474"/>
      <c r="EV7" s="474"/>
      <c r="EW7" s="474"/>
      <c r="EX7" s="474"/>
      <c r="EY7" s="474"/>
      <c r="EZ7" s="474"/>
      <c r="FA7" s="474"/>
      <c r="FB7" s="474"/>
      <c r="FC7" s="474"/>
      <c r="FD7" s="474"/>
      <c r="FE7" s="474"/>
      <c r="FF7" s="474"/>
      <c r="FG7" s="474"/>
      <c r="FH7" s="474"/>
      <c r="FI7" s="474"/>
      <c r="FJ7" s="474"/>
      <c r="FK7" s="474"/>
    </row>
    <row r="8" spans="68:167" s="23" customFormat="1" ht="10.5" customHeight="1">
      <c r="BP8" s="24" t="s">
        <v>19</v>
      </c>
      <c r="BQ8" s="464" t="s">
        <v>554</v>
      </c>
      <c r="BR8" s="464"/>
      <c r="BS8" s="464"/>
      <c r="BT8" s="464"/>
      <c r="BU8" s="464"/>
      <c r="BV8" s="462" t="s">
        <v>19</v>
      </c>
      <c r="BW8" s="462"/>
      <c r="BX8" s="464" t="s">
        <v>573</v>
      </c>
      <c r="BY8" s="464"/>
      <c r="BZ8" s="464"/>
      <c r="CA8" s="464"/>
      <c r="CB8" s="464"/>
      <c r="CC8" s="464"/>
      <c r="CD8" s="464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3">
        <v>20</v>
      </c>
      <c r="CV8" s="463"/>
      <c r="CW8" s="463"/>
      <c r="CX8" s="463"/>
      <c r="CY8" s="465" t="s">
        <v>554</v>
      </c>
      <c r="CZ8" s="465"/>
      <c r="DA8" s="465"/>
      <c r="DB8" s="462" t="s">
        <v>3</v>
      </c>
      <c r="DC8" s="462"/>
      <c r="DD8" s="462"/>
      <c r="FK8" s="24"/>
    </row>
    <row r="9" spans="2:154" s="27" customFormat="1" ht="15" customHeight="1">
      <c r="B9" s="590" t="s">
        <v>218</v>
      </c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0"/>
      <c r="BA9" s="590"/>
      <c r="BB9" s="590"/>
      <c r="BC9" s="590"/>
      <c r="BD9" s="590"/>
      <c r="BE9" s="590"/>
      <c r="BF9" s="590"/>
      <c r="BG9" s="590"/>
      <c r="BH9" s="590"/>
      <c r="BI9" s="590"/>
      <c r="BJ9" s="590"/>
      <c r="BK9" s="590"/>
      <c r="BL9" s="590"/>
      <c r="BM9" s="590"/>
      <c r="BN9" s="590"/>
      <c r="BO9" s="590"/>
      <c r="BP9" s="590"/>
      <c r="BQ9" s="590"/>
      <c r="BR9" s="590"/>
      <c r="BS9" s="590"/>
      <c r="BT9" s="590"/>
      <c r="BU9" s="590"/>
      <c r="BV9" s="590"/>
      <c r="BW9" s="590"/>
      <c r="BX9" s="590"/>
      <c r="BY9" s="590"/>
      <c r="BZ9" s="590"/>
      <c r="CA9" s="590"/>
      <c r="CB9" s="590"/>
      <c r="CC9" s="590"/>
      <c r="CD9" s="590"/>
      <c r="CE9" s="590"/>
      <c r="CF9" s="590"/>
      <c r="CG9" s="590"/>
      <c r="CH9" s="590"/>
      <c r="CI9" s="590"/>
      <c r="CJ9" s="590"/>
      <c r="CK9" s="590"/>
      <c r="CL9" s="590"/>
      <c r="CM9" s="590"/>
      <c r="CN9" s="590"/>
      <c r="CO9" s="590"/>
      <c r="CP9" s="590"/>
      <c r="CQ9" s="590"/>
      <c r="CR9" s="590"/>
      <c r="CS9" s="590"/>
      <c r="CT9" s="590"/>
      <c r="CU9" s="590"/>
      <c r="CV9" s="590"/>
      <c r="CW9" s="590"/>
      <c r="CX9" s="590"/>
      <c r="CY9" s="590"/>
      <c r="CZ9" s="590"/>
      <c r="DA9" s="590"/>
      <c r="DB9" s="590"/>
      <c r="DC9" s="590"/>
      <c r="DD9" s="590"/>
      <c r="DE9" s="590"/>
      <c r="DF9" s="590"/>
      <c r="DG9" s="590"/>
      <c r="DH9" s="590"/>
      <c r="DI9" s="590"/>
      <c r="DJ9" s="590"/>
      <c r="DK9" s="590"/>
      <c r="DL9" s="590"/>
      <c r="DM9" s="590"/>
      <c r="DN9" s="590"/>
      <c r="DO9" s="590"/>
      <c r="DP9" s="590"/>
      <c r="DQ9" s="590"/>
      <c r="DR9" s="590"/>
      <c r="DS9" s="590"/>
      <c r="DT9" s="590"/>
      <c r="DU9" s="590"/>
      <c r="DV9" s="590"/>
      <c r="DW9" s="590"/>
      <c r="DX9" s="590"/>
      <c r="DY9" s="590"/>
      <c r="DZ9" s="590"/>
      <c r="EA9" s="590"/>
      <c r="EB9" s="590"/>
      <c r="EC9" s="590"/>
      <c r="ED9" s="590"/>
      <c r="EE9" s="590"/>
      <c r="EF9" s="590"/>
      <c r="EG9" s="590"/>
      <c r="EH9" s="590"/>
      <c r="EI9" s="590"/>
      <c r="EJ9" s="590"/>
      <c r="EK9" s="590"/>
      <c r="EL9" s="590"/>
      <c r="EM9" s="590"/>
      <c r="EN9" s="590"/>
      <c r="EO9" s="590"/>
      <c r="EP9" s="590"/>
      <c r="EQ9" s="590"/>
      <c r="ER9" s="590"/>
      <c r="ES9" s="590"/>
      <c r="ET9" s="590"/>
      <c r="EU9" s="590"/>
      <c r="EV9" s="590"/>
      <c r="EW9" s="590"/>
      <c r="EX9" s="590"/>
    </row>
    <row r="10" spans="1:167" s="23" customFormat="1" ht="12" customHeight="1" thickBot="1">
      <c r="A10" s="2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I10" s="50" t="s">
        <v>526</v>
      </c>
      <c r="EJ10" s="591" t="s">
        <v>556</v>
      </c>
      <c r="EK10" s="591"/>
      <c r="EL10" s="591"/>
      <c r="EM10" s="591"/>
      <c r="EN10" s="29" t="s">
        <v>219</v>
      </c>
      <c r="EO10" s="29"/>
      <c r="EP10" s="29"/>
      <c r="EQ10" s="29"/>
      <c r="EZ10" s="592" t="s">
        <v>220</v>
      </c>
      <c r="FA10" s="593"/>
      <c r="FB10" s="593"/>
      <c r="FC10" s="593"/>
      <c r="FD10" s="593"/>
      <c r="FE10" s="593"/>
      <c r="FF10" s="593"/>
      <c r="FG10" s="593"/>
      <c r="FH10" s="593"/>
      <c r="FI10" s="593"/>
      <c r="FJ10" s="593"/>
      <c r="FK10" s="594"/>
    </row>
    <row r="11" spans="132:167" s="23" customFormat="1" ht="12" customHeight="1">
      <c r="EB11" s="29"/>
      <c r="EC11" s="29"/>
      <c r="ED11" s="29"/>
      <c r="EE11" s="29"/>
      <c r="EF11" s="30"/>
      <c r="EG11" s="30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2"/>
      <c r="ES11" s="32"/>
      <c r="ET11" s="32"/>
      <c r="EU11" s="32"/>
      <c r="EW11" s="31"/>
      <c r="EX11" s="32" t="s">
        <v>221</v>
      </c>
      <c r="EZ11" s="595" t="s">
        <v>222</v>
      </c>
      <c r="FA11" s="596"/>
      <c r="FB11" s="596"/>
      <c r="FC11" s="596"/>
      <c r="FD11" s="596"/>
      <c r="FE11" s="596"/>
      <c r="FF11" s="596"/>
      <c r="FG11" s="596"/>
      <c r="FH11" s="596"/>
      <c r="FI11" s="596"/>
      <c r="FJ11" s="596"/>
      <c r="FK11" s="597"/>
    </row>
    <row r="12" spans="43:167" s="23" customFormat="1" ht="10.5" customHeight="1">
      <c r="AQ12" s="24" t="s">
        <v>33</v>
      </c>
      <c r="AR12" s="464" t="s">
        <v>554</v>
      </c>
      <c r="AS12" s="464"/>
      <c r="AT12" s="464"/>
      <c r="AU12" s="464"/>
      <c r="AV12" s="464"/>
      <c r="AW12" s="462" t="s">
        <v>19</v>
      </c>
      <c r="AX12" s="462"/>
      <c r="AY12" s="464" t="s">
        <v>573</v>
      </c>
      <c r="AZ12" s="464"/>
      <c r="BA12" s="464"/>
      <c r="BB12" s="464"/>
      <c r="BC12" s="464"/>
      <c r="BD12" s="464"/>
      <c r="BE12" s="464"/>
      <c r="BF12" s="464"/>
      <c r="BG12" s="464"/>
      <c r="BH12" s="464"/>
      <c r="BI12" s="464"/>
      <c r="BJ12" s="464"/>
      <c r="BK12" s="464"/>
      <c r="BL12" s="464"/>
      <c r="BM12" s="464"/>
      <c r="BN12" s="464"/>
      <c r="BO12" s="464"/>
      <c r="BP12" s="464"/>
      <c r="BQ12" s="464"/>
      <c r="BR12" s="464"/>
      <c r="BS12" s="464"/>
      <c r="BT12" s="464"/>
      <c r="BU12" s="464"/>
      <c r="BV12" s="463">
        <v>20</v>
      </c>
      <c r="BW12" s="463"/>
      <c r="BX12" s="463"/>
      <c r="BY12" s="463"/>
      <c r="BZ12" s="465" t="s">
        <v>554</v>
      </c>
      <c r="CA12" s="465"/>
      <c r="CB12" s="465"/>
      <c r="CC12" s="462" t="s">
        <v>3</v>
      </c>
      <c r="CD12" s="462"/>
      <c r="CE12" s="462"/>
      <c r="ER12" s="24"/>
      <c r="ES12" s="24"/>
      <c r="ET12" s="24"/>
      <c r="EU12" s="24"/>
      <c r="EX12" s="24" t="s">
        <v>22</v>
      </c>
      <c r="EZ12" s="576" t="s">
        <v>566</v>
      </c>
      <c r="FA12" s="577"/>
      <c r="FB12" s="577"/>
      <c r="FC12" s="577"/>
      <c r="FD12" s="577"/>
      <c r="FE12" s="577"/>
      <c r="FF12" s="577"/>
      <c r="FG12" s="577"/>
      <c r="FH12" s="577"/>
      <c r="FI12" s="577"/>
      <c r="FJ12" s="577"/>
      <c r="FK12" s="578"/>
    </row>
    <row r="13" spans="1:167" s="23" customFormat="1" ht="10.5" customHeight="1">
      <c r="A13" s="23" t="s">
        <v>223</v>
      </c>
      <c r="AO13" s="579" t="s">
        <v>552</v>
      </c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  <c r="DI13" s="579"/>
      <c r="DJ13" s="579"/>
      <c r="DK13" s="579"/>
      <c r="DL13" s="579"/>
      <c r="DM13" s="579"/>
      <c r="DN13" s="579"/>
      <c r="DO13" s="579"/>
      <c r="DP13" s="579"/>
      <c r="DQ13" s="579"/>
      <c r="DR13" s="579"/>
      <c r="DS13" s="579"/>
      <c r="DT13" s="579"/>
      <c r="DU13" s="579"/>
      <c r="DV13" s="579"/>
      <c r="DW13" s="579"/>
      <c r="DX13" s="579"/>
      <c r="DY13" s="579"/>
      <c r="DZ13" s="579"/>
      <c r="EA13" s="579"/>
      <c r="EB13" s="579"/>
      <c r="EC13" s="579"/>
      <c r="ED13" s="579"/>
      <c r="EE13" s="579"/>
      <c r="EF13" s="579"/>
      <c r="EG13" s="579"/>
      <c r="EH13" s="579"/>
      <c r="EI13" s="579"/>
      <c r="EJ13" s="579"/>
      <c r="EK13" s="579"/>
      <c r="EL13" s="579"/>
      <c r="ER13" s="24"/>
      <c r="ES13" s="24"/>
      <c r="ET13" s="24"/>
      <c r="EU13" s="24"/>
      <c r="EX13" s="24"/>
      <c r="EZ13" s="568" t="s">
        <v>567</v>
      </c>
      <c r="FA13" s="569"/>
      <c r="FB13" s="569"/>
      <c r="FC13" s="569"/>
      <c r="FD13" s="569"/>
      <c r="FE13" s="569"/>
      <c r="FF13" s="569"/>
      <c r="FG13" s="569"/>
      <c r="FH13" s="569"/>
      <c r="FI13" s="569"/>
      <c r="FJ13" s="569"/>
      <c r="FK13" s="570"/>
    </row>
    <row r="14" spans="1:167" s="23" customFormat="1" ht="10.5" customHeight="1">
      <c r="A14" s="23" t="s">
        <v>224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0"/>
      <c r="BM14" s="580"/>
      <c r="BN14" s="580"/>
      <c r="BO14" s="580"/>
      <c r="BP14" s="580"/>
      <c r="BQ14" s="580"/>
      <c r="BR14" s="580"/>
      <c r="BS14" s="580"/>
      <c r="BT14" s="580"/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0"/>
      <c r="CG14" s="580"/>
      <c r="CH14" s="580"/>
      <c r="CI14" s="580"/>
      <c r="CJ14" s="580"/>
      <c r="CK14" s="580"/>
      <c r="CL14" s="580"/>
      <c r="CM14" s="580"/>
      <c r="CN14" s="580"/>
      <c r="CO14" s="580"/>
      <c r="CP14" s="580"/>
      <c r="CQ14" s="580"/>
      <c r="CR14" s="580"/>
      <c r="CS14" s="580"/>
      <c r="CT14" s="580"/>
      <c r="CU14" s="580"/>
      <c r="CV14" s="580"/>
      <c r="CW14" s="580"/>
      <c r="CX14" s="580"/>
      <c r="CY14" s="580"/>
      <c r="CZ14" s="580"/>
      <c r="DA14" s="580"/>
      <c r="DB14" s="580"/>
      <c r="DC14" s="580"/>
      <c r="DD14" s="580"/>
      <c r="DE14" s="580"/>
      <c r="DF14" s="580"/>
      <c r="DG14" s="580"/>
      <c r="DH14" s="580"/>
      <c r="DI14" s="580"/>
      <c r="DJ14" s="580"/>
      <c r="DK14" s="580"/>
      <c r="DL14" s="580"/>
      <c r="DM14" s="580"/>
      <c r="DN14" s="580"/>
      <c r="DO14" s="580"/>
      <c r="DP14" s="580"/>
      <c r="DQ14" s="580"/>
      <c r="DR14" s="580"/>
      <c r="DS14" s="580"/>
      <c r="DT14" s="580"/>
      <c r="DU14" s="580"/>
      <c r="DV14" s="580"/>
      <c r="DW14" s="580"/>
      <c r="DX14" s="580"/>
      <c r="DY14" s="580"/>
      <c r="DZ14" s="580"/>
      <c r="EA14" s="580"/>
      <c r="EB14" s="580"/>
      <c r="EC14" s="580"/>
      <c r="ED14" s="580"/>
      <c r="EE14" s="580"/>
      <c r="EF14" s="580"/>
      <c r="EG14" s="580"/>
      <c r="EH14" s="580"/>
      <c r="EI14" s="580"/>
      <c r="EJ14" s="580"/>
      <c r="EK14" s="580"/>
      <c r="EL14" s="580"/>
      <c r="ER14" s="24"/>
      <c r="ES14" s="24"/>
      <c r="ET14" s="24"/>
      <c r="EU14" s="24"/>
      <c r="EX14" s="24" t="s">
        <v>225</v>
      </c>
      <c r="EZ14" s="574"/>
      <c r="FA14" s="464"/>
      <c r="FB14" s="464"/>
      <c r="FC14" s="464"/>
      <c r="FD14" s="464"/>
      <c r="FE14" s="464"/>
      <c r="FF14" s="464"/>
      <c r="FG14" s="464"/>
      <c r="FH14" s="464"/>
      <c r="FI14" s="464"/>
      <c r="FJ14" s="464"/>
      <c r="FK14" s="575"/>
    </row>
    <row r="15" spans="1:167" s="23" customFormat="1" ht="3" customHeight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R15" s="24"/>
      <c r="ES15" s="24"/>
      <c r="ET15" s="24"/>
      <c r="EU15" s="24"/>
      <c r="EX15" s="24"/>
      <c r="EZ15" s="568"/>
      <c r="FA15" s="569"/>
      <c r="FB15" s="569"/>
      <c r="FC15" s="569"/>
      <c r="FD15" s="569"/>
      <c r="FE15" s="569"/>
      <c r="FF15" s="569"/>
      <c r="FG15" s="569"/>
      <c r="FH15" s="569"/>
      <c r="FI15" s="569"/>
      <c r="FJ15" s="569"/>
      <c r="FK15" s="570"/>
    </row>
    <row r="16" spans="1:167" s="23" customFormat="1" ht="10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N16" s="26"/>
      <c r="AO16" s="34" t="s">
        <v>226</v>
      </c>
      <c r="AP16" s="26"/>
      <c r="AQ16" s="26"/>
      <c r="AR16" s="26"/>
      <c r="AY16" s="584" t="s">
        <v>565</v>
      </c>
      <c r="AZ16" s="585"/>
      <c r="BA16" s="585"/>
      <c r="BB16" s="585"/>
      <c r="BC16" s="585"/>
      <c r="BD16" s="585"/>
      <c r="BE16" s="585"/>
      <c r="BF16" s="585"/>
      <c r="BG16" s="585"/>
      <c r="BH16" s="585"/>
      <c r="BI16" s="585"/>
      <c r="BJ16" s="585"/>
      <c r="BK16" s="585"/>
      <c r="BL16" s="585"/>
      <c r="BM16" s="585"/>
      <c r="BN16" s="585"/>
      <c r="BO16" s="585"/>
      <c r="BP16" s="585"/>
      <c r="BQ16" s="585"/>
      <c r="BR16" s="585"/>
      <c r="BS16" s="585"/>
      <c r="BT16" s="585"/>
      <c r="BU16" s="585"/>
      <c r="BV16" s="585"/>
      <c r="BW16" s="585"/>
      <c r="BX16" s="585"/>
      <c r="BY16" s="585"/>
      <c r="BZ16" s="58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R16" s="24"/>
      <c r="ES16" s="24"/>
      <c r="ET16" s="24"/>
      <c r="EU16" s="24"/>
      <c r="EX16" s="24" t="s">
        <v>227</v>
      </c>
      <c r="EZ16" s="581"/>
      <c r="FA16" s="582"/>
      <c r="FB16" s="582"/>
      <c r="FC16" s="582"/>
      <c r="FD16" s="582"/>
      <c r="FE16" s="582"/>
      <c r="FF16" s="582"/>
      <c r="FG16" s="582"/>
      <c r="FH16" s="582"/>
      <c r="FI16" s="582"/>
      <c r="FJ16" s="582"/>
      <c r="FK16" s="583"/>
    </row>
    <row r="17" spans="1:167" s="23" customFormat="1" ht="3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Y17" s="587"/>
      <c r="AZ17" s="588"/>
      <c r="BA17" s="588"/>
      <c r="BB17" s="588"/>
      <c r="BC17" s="588"/>
      <c r="BD17" s="588"/>
      <c r="BE17" s="588"/>
      <c r="BF17" s="588"/>
      <c r="BG17" s="588"/>
      <c r="BH17" s="588"/>
      <c r="BI17" s="588"/>
      <c r="BJ17" s="588"/>
      <c r="BK17" s="588"/>
      <c r="BL17" s="588"/>
      <c r="BM17" s="588"/>
      <c r="BN17" s="588"/>
      <c r="BO17" s="588"/>
      <c r="BP17" s="588"/>
      <c r="BQ17" s="588"/>
      <c r="BR17" s="588"/>
      <c r="BS17" s="588"/>
      <c r="BT17" s="588"/>
      <c r="BU17" s="588"/>
      <c r="BV17" s="588"/>
      <c r="BW17" s="588"/>
      <c r="BX17" s="588"/>
      <c r="BY17" s="588"/>
      <c r="BZ17" s="589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R17" s="24"/>
      <c r="ES17" s="24"/>
      <c r="ET17" s="24"/>
      <c r="EU17" s="24"/>
      <c r="EX17" s="24"/>
      <c r="EZ17" s="574"/>
      <c r="FA17" s="464"/>
      <c r="FB17" s="464"/>
      <c r="FC17" s="464"/>
      <c r="FD17" s="464"/>
      <c r="FE17" s="464"/>
      <c r="FF17" s="464"/>
      <c r="FG17" s="464"/>
      <c r="FH17" s="464"/>
      <c r="FI17" s="464"/>
      <c r="FJ17" s="464"/>
      <c r="FK17" s="575"/>
    </row>
    <row r="18" spans="1:167" s="23" customFormat="1" ht="10.5" customHeight="1">
      <c r="A18" s="23" t="s">
        <v>228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O18" s="567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  <c r="CM18" s="567"/>
      <c r="CN18" s="567"/>
      <c r="CO18" s="567"/>
      <c r="CP18" s="567"/>
      <c r="CQ18" s="567"/>
      <c r="CR18" s="567"/>
      <c r="CS18" s="567"/>
      <c r="CT18" s="567"/>
      <c r="CU18" s="567"/>
      <c r="CV18" s="567"/>
      <c r="CW18" s="567"/>
      <c r="CX18" s="567"/>
      <c r="CY18" s="567"/>
      <c r="CZ18" s="567"/>
      <c r="DA18" s="567"/>
      <c r="DB18" s="567"/>
      <c r="DC18" s="567"/>
      <c r="DD18" s="567"/>
      <c r="DE18" s="567"/>
      <c r="DF18" s="567"/>
      <c r="DG18" s="567"/>
      <c r="DH18" s="567"/>
      <c r="DI18" s="567"/>
      <c r="DJ18" s="567"/>
      <c r="DK18" s="567"/>
      <c r="DL18" s="567"/>
      <c r="DM18" s="567"/>
      <c r="DN18" s="567"/>
      <c r="DO18" s="567"/>
      <c r="DP18" s="567"/>
      <c r="DQ18" s="567"/>
      <c r="DR18" s="567"/>
      <c r="DS18" s="567"/>
      <c r="DT18" s="567"/>
      <c r="DU18" s="567"/>
      <c r="DV18" s="567"/>
      <c r="DW18" s="567"/>
      <c r="DX18" s="567"/>
      <c r="DY18" s="567"/>
      <c r="DZ18" s="567"/>
      <c r="EA18" s="567"/>
      <c r="EB18" s="567"/>
      <c r="EC18" s="567"/>
      <c r="ED18" s="567"/>
      <c r="EE18" s="567"/>
      <c r="EF18" s="567"/>
      <c r="EG18" s="567"/>
      <c r="EH18" s="567"/>
      <c r="EI18" s="567"/>
      <c r="EJ18" s="567"/>
      <c r="EK18" s="567"/>
      <c r="EL18" s="567"/>
      <c r="ER18" s="24"/>
      <c r="ES18" s="24"/>
      <c r="ET18" s="24"/>
      <c r="EU18" s="24"/>
      <c r="EX18" s="32" t="s">
        <v>229</v>
      </c>
      <c r="EZ18" s="576" t="s">
        <v>568</v>
      </c>
      <c r="FA18" s="577"/>
      <c r="FB18" s="577"/>
      <c r="FC18" s="577"/>
      <c r="FD18" s="577"/>
      <c r="FE18" s="577"/>
      <c r="FF18" s="577"/>
      <c r="FG18" s="577"/>
      <c r="FH18" s="577"/>
      <c r="FI18" s="577"/>
      <c r="FJ18" s="577"/>
      <c r="FK18" s="578"/>
    </row>
    <row r="19" spans="1:167" s="23" customFormat="1" ht="10.5" customHeight="1">
      <c r="A19" s="23" t="s">
        <v>230</v>
      </c>
      <c r="AO19" s="566" t="s">
        <v>546</v>
      </c>
      <c r="AP19" s="566"/>
      <c r="AQ19" s="566"/>
      <c r="AR19" s="566"/>
      <c r="AS19" s="566"/>
      <c r="AT19" s="566"/>
      <c r="AU19" s="566"/>
      <c r="AV19" s="566"/>
      <c r="AW19" s="566"/>
      <c r="AX19" s="566"/>
      <c r="AY19" s="566"/>
      <c r="AZ19" s="566"/>
      <c r="BA19" s="566"/>
      <c r="BB19" s="566"/>
      <c r="BC19" s="566"/>
      <c r="BD19" s="566"/>
      <c r="BE19" s="566"/>
      <c r="BF19" s="566"/>
      <c r="BG19" s="566"/>
      <c r="BH19" s="566"/>
      <c r="BI19" s="566"/>
      <c r="BJ19" s="566"/>
      <c r="BK19" s="566"/>
      <c r="BL19" s="566"/>
      <c r="BM19" s="566"/>
      <c r="BN19" s="566"/>
      <c r="BO19" s="566"/>
      <c r="BP19" s="566"/>
      <c r="BQ19" s="566"/>
      <c r="BR19" s="566"/>
      <c r="BS19" s="566"/>
      <c r="BT19" s="566"/>
      <c r="BU19" s="566"/>
      <c r="BV19" s="566"/>
      <c r="BW19" s="566"/>
      <c r="BX19" s="566"/>
      <c r="BY19" s="566"/>
      <c r="BZ19" s="566"/>
      <c r="CA19" s="566"/>
      <c r="CB19" s="566"/>
      <c r="CC19" s="566"/>
      <c r="CD19" s="566"/>
      <c r="CE19" s="566"/>
      <c r="CF19" s="566"/>
      <c r="CG19" s="566"/>
      <c r="CH19" s="566"/>
      <c r="CI19" s="566"/>
      <c r="CJ19" s="566"/>
      <c r="CK19" s="566"/>
      <c r="CL19" s="566"/>
      <c r="CM19" s="566"/>
      <c r="CN19" s="566"/>
      <c r="CO19" s="566"/>
      <c r="CP19" s="566"/>
      <c r="CQ19" s="566"/>
      <c r="CR19" s="566"/>
      <c r="CS19" s="566"/>
      <c r="CT19" s="566"/>
      <c r="CU19" s="566"/>
      <c r="CV19" s="566"/>
      <c r="CW19" s="566"/>
      <c r="CX19" s="566"/>
      <c r="CY19" s="566"/>
      <c r="CZ19" s="566"/>
      <c r="DA19" s="566"/>
      <c r="DB19" s="566"/>
      <c r="DC19" s="566"/>
      <c r="DD19" s="566"/>
      <c r="DE19" s="566"/>
      <c r="DF19" s="566"/>
      <c r="DG19" s="566"/>
      <c r="DH19" s="566"/>
      <c r="DI19" s="566"/>
      <c r="DJ19" s="566"/>
      <c r="DK19" s="566"/>
      <c r="DL19" s="566"/>
      <c r="DM19" s="566"/>
      <c r="DN19" s="566"/>
      <c r="DO19" s="566"/>
      <c r="DP19" s="566"/>
      <c r="DQ19" s="566"/>
      <c r="DR19" s="566"/>
      <c r="DS19" s="566"/>
      <c r="DT19" s="566"/>
      <c r="DU19" s="566"/>
      <c r="DV19" s="566"/>
      <c r="DW19" s="566"/>
      <c r="DX19" s="566"/>
      <c r="DY19" s="566"/>
      <c r="DZ19" s="566"/>
      <c r="EA19" s="566"/>
      <c r="EB19" s="566"/>
      <c r="EC19" s="566"/>
      <c r="ED19" s="566"/>
      <c r="EE19" s="566"/>
      <c r="EF19" s="566"/>
      <c r="EG19" s="566"/>
      <c r="EH19" s="566"/>
      <c r="EI19" s="566"/>
      <c r="EJ19" s="566"/>
      <c r="EK19" s="566"/>
      <c r="EL19" s="566"/>
      <c r="ER19" s="24"/>
      <c r="ES19" s="24"/>
      <c r="ET19" s="24"/>
      <c r="EU19" s="24"/>
      <c r="EX19" s="24"/>
      <c r="EZ19" s="568"/>
      <c r="FA19" s="569"/>
      <c r="FB19" s="569"/>
      <c r="FC19" s="569"/>
      <c r="FD19" s="569"/>
      <c r="FE19" s="569"/>
      <c r="FF19" s="569"/>
      <c r="FG19" s="569"/>
      <c r="FH19" s="569"/>
      <c r="FI19" s="569"/>
      <c r="FJ19" s="569"/>
      <c r="FK19" s="570"/>
    </row>
    <row r="20" spans="1:167" s="23" customFormat="1" ht="10.5" customHeight="1">
      <c r="A20" s="23" t="s">
        <v>26</v>
      </c>
      <c r="AO20" s="567"/>
      <c r="AP20" s="567"/>
      <c r="AQ20" s="567"/>
      <c r="AR20" s="567"/>
      <c r="AS20" s="567"/>
      <c r="AT20" s="567"/>
      <c r="AU20" s="567"/>
      <c r="AV20" s="567"/>
      <c r="AW20" s="567"/>
      <c r="AX20" s="567"/>
      <c r="AY20" s="567"/>
      <c r="AZ20" s="567"/>
      <c r="BA20" s="567"/>
      <c r="BB20" s="567"/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7"/>
      <c r="CK20" s="567"/>
      <c r="CL20" s="567"/>
      <c r="CM20" s="567"/>
      <c r="CN20" s="567"/>
      <c r="CO20" s="567"/>
      <c r="CP20" s="567"/>
      <c r="CQ20" s="567"/>
      <c r="CR20" s="567"/>
      <c r="CS20" s="567"/>
      <c r="CT20" s="567"/>
      <c r="CU20" s="567"/>
      <c r="CV20" s="567"/>
      <c r="CW20" s="567"/>
      <c r="CX20" s="567"/>
      <c r="CY20" s="567"/>
      <c r="CZ20" s="567"/>
      <c r="DA20" s="567"/>
      <c r="DB20" s="567"/>
      <c r="DC20" s="567"/>
      <c r="DD20" s="567"/>
      <c r="DE20" s="567"/>
      <c r="DF20" s="567"/>
      <c r="DG20" s="567"/>
      <c r="DH20" s="567"/>
      <c r="DI20" s="567"/>
      <c r="DJ20" s="567"/>
      <c r="DK20" s="567"/>
      <c r="DL20" s="567"/>
      <c r="DM20" s="567"/>
      <c r="DN20" s="567"/>
      <c r="DO20" s="567"/>
      <c r="DP20" s="567"/>
      <c r="DQ20" s="567"/>
      <c r="DR20" s="567"/>
      <c r="DS20" s="567"/>
      <c r="DT20" s="567"/>
      <c r="DU20" s="567"/>
      <c r="DV20" s="567"/>
      <c r="DW20" s="567"/>
      <c r="DX20" s="567"/>
      <c r="DY20" s="567"/>
      <c r="DZ20" s="567"/>
      <c r="EA20" s="567"/>
      <c r="EB20" s="567"/>
      <c r="EC20" s="567"/>
      <c r="ED20" s="567"/>
      <c r="EE20" s="567"/>
      <c r="EF20" s="567"/>
      <c r="EG20" s="567"/>
      <c r="EH20" s="567"/>
      <c r="EI20" s="567"/>
      <c r="EJ20" s="567"/>
      <c r="EK20" s="567"/>
      <c r="EL20" s="567"/>
      <c r="ER20" s="24"/>
      <c r="ES20" s="24"/>
      <c r="ET20" s="24"/>
      <c r="EU20" s="24"/>
      <c r="EX20" s="24" t="s">
        <v>231</v>
      </c>
      <c r="EZ20" s="571" t="s">
        <v>569</v>
      </c>
      <c r="FA20" s="572"/>
      <c r="FB20" s="572"/>
      <c r="FC20" s="572"/>
      <c r="FD20" s="572"/>
      <c r="FE20" s="572"/>
      <c r="FF20" s="572"/>
      <c r="FG20" s="572"/>
      <c r="FH20" s="572"/>
      <c r="FI20" s="572"/>
      <c r="FJ20" s="572"/>
      <c r="FK20" s="573"/>
    </row>
    <row r="21" spans="1:167" s="23" customFormat="1" ht="10.5" customHeight="1">
      <c r="A21" s="23" t="s">
        <v>230</v>
      </c>
      <c r="AO21" s="566" t="s">
        <v>546</v>
      </c>
      <c r="AP21" s="566"/>
      <c r="AQ21" s="566"/>
      <c r="AR21" s="566"/>
      <c r="AS21" s="566"/>
      <c r="AT21" s="566"/>
      <c r="AU21" s="566"/>
      <c r="AV21" s="566"/>
      <c r="AW21" s="566"/>
      <c r="AX21" s="566"/>
      <c r="AY21" s="566"/>
      <c r="AZ21" s="566"/>
      <c r="BA21" s="566"/>
      <c r="BB21" s="566"/>
      <c r="BC21" s="566"/>
      <c r="BD21" s="566"/>
      <c r="BE21" s="566"/>
      <c r="BF21" s="566"/>
      <c r="BG21" s="566"/>
      <c r="BH21" s="566"/>
      <c r="BI21" s="566"/>
      <c r="BJ21" s="566"/>
      <c r="BK21" s="566"/>
      <c r="BL21" s="566"/>
      <c r="BM21" s="566"/>
      <c r="BN21" s="566"/>
      <c r="BO21" s="566"/>
      <c r="BP21" s="566"/>
      <c r="BQ21" s="566"/>
      <c r="BR21" s="566"/>
      <c r="BS21" s="566"/>
      <c r="BT21" s="566"/>
      <c r="BU21" s="566"/>
      <c r="BV21" s="566"/>
      <c r="BW21" s="566"/>
      <c r="BX21" s="566"/>
      <c r="BY21" s="566"/>
      <c r="BZ21" s="566"/>
      <c r="CA21" s="566"/>
      <c r="CB21" s="566"/>
      <c r="CC21" s="566"/>
      <c r="CD21" s="566"/>
      <c r="CE21" s="566"/>
      <c r="CF21" s="566"/>
      <c r="CG21" s="566"/>
      <c r="CH21" s="566"/>
      <c r="CI21" s="566"/>
      <c r="CJ21" s="566"/>
      <c r="CK21" s="566"/>
      <c r="CL21" s="566"/>
      <c r="CM21" s="566"/>
      <c r="CN21" s="566"/>
      <c r="CO21" s="566"/>
      <c r="CP21" s="566"/>
      <c r="CQ21" s="566"/>
      <c r="CR21" s="566"/>
      <c r="CS21" s="566"/>
      <c r="CT21" s="566"/>
      <c r="CU21" s="566"/>
      <c r="CV21" s="566"/>
      <c r="CW21" s="566"/>
      <c r="CX21" s="566"/>
      <c r="CY21" s="566"/>
      <c r="CZ21" s="566"/>
      <c r="DA21" s="566"/>
      <c r="DB21" s="566"/>
      <c r="DC21" s="566"/>
      <c r="DD21" s="566"/>
      <c r="DE21" s="566"/>
      <c r="DF21" s="566"/>
      <c r="DG21" s="566"/>
      <c r="DH21" s="566"/>
      <c r="DI21" s="566"/>
      <c r="DJ21" s="566"/>
      <c r="DK21" s="566"/>
      <c r="DL21" s="566"/>
      <c r="DM21" s="566"/>
      <c r="DN21" s="566"/>
      <c r="DO21" s="566"/>
      <c r="DP21" s="566"/>
      <c r="DQ21" s="566"/>
      <c r="DR21" s="566"/>
      <c r="DS21" s="566"/>
      <c r="DT21" s="566"/>
      <c r="DU21" s="566"/>
      <c r="DV21" s="566"/>
      <c r="DW21" s="566"/>
      <c r="DX21" s="566"/>
      <c r="DY21" s="566"/>
      <c r="DZ21" s="566"/>
      <c r="EA21" s="566"/>
      <c r="EB21" s="566"/>
      <c r="EC21" s="566"/>
      <c r="ED21" s="566"/>
      <c r="EE21" s="566"/>
      <c r="EF21" s="566"/>
      <c r="EG21" s="566"/>
      <c r="EH21" s="566"/>
      <c r="EI21" s="566"/>
      <c r="EJ21" s="566"/>
      <c r="EK21" s="566"/>
      <c r="EL21" s="566"/>
      <c r="EN21" s="31"/>
      <c r="EO21" s="31"/>
      <c r="EP21" s="31"/>
      <c r="EQ21" s="31"/>
      <c r="ER21" s="32"/>
      <c r="ES21" s="32"/>
      <c r="ET21" s="32"/>
      <c r="EU21" s="32"/>
      <c r="EW21" s="31"/>
      <c r="EZ21" s="568" t="s">
        <v>567</v>
      </c>
      <c r="FA21" s="569"/>
      <c r="FB21" s="569"/>
      <c r="FC21" s="569"/>
      <c r="FD21" s="569"/>
      <c r="FE21" s="569"/>
      <c r="FF21" s="569"/>
      <c r="FG21" s="569"/>
      <c r="FH21" s="569"/>
      <c r="FI21" s="569"/>
      <c r="FJ21" s="569"/>
      <c r="FK21" s="570"/>
    </row>
    <row r="22" spans="1:167" s="23" customFormat="1" ht="10.5" customHeight="1">
      <c r="A22" s="23" t="s">
        <v>232</v>
      </c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  <c r="CQ22" s="567"/>
      <c r="CR22" s="567"/>
      <c r="CS22" s="567"/>
      <c r="CT22" s="567"/>
      <c r="CU22" s="567"/>
      <c r="CV22" s="567"/>
      <c r="CW22" s="567"/>
      <c r="CX22" s="567"/>
      <c r="CY22" s="567"/>
      <c r="CZ22" s="567"/>
      <c r="DA22" s="567"/>
      <c r="DB22" s="567"/>
      <c r="DC22" s="567"/>
      <c r="DD22" s="567"/>
      <c r="DE22" s="567"/>
      <c r="DF22" s="567"/>
      <c r="DG22" s="567"/>
      <c r="DH22" s="567"/>
      <c r="DI22" s="567"/>
      <c r="DJ22" s="567"/>
      <c r="DK22" s="567"/>
      <c r="DL22" s="567"/>
      <c r="DM22" s="567"/>
      <c r="DN22" s="567"/>
      <c r="DO22" s="567"/>
      <c r="DP22" s="567"/>
      <c r="DQ22" s="567"/>
      <c r="DR22" s="567"/>
      <c r="DS22" s="567"/>
      <c r="DT22" s="567"/>
      <c r="DU22" s="567"/>
      <c r="DV22" s="567"/>
      <c r="DW22" s="567"/>
      <c r="DX22" s="567"/>
      <c r="DY22" s="567"/>
      <c r="DZ22" s="567"/>
      <c r="EA22" s="567"/>
      <c r="EB22" s="567"/>
      <c r="EC22" s="567"/>
      <c r="ED22" s="567"/>
      <c r="EE22" s="567"/>
      <c r="EF22" s="567"/>
      <c r="EG22" s="567"/>
      <c r="EH22" s="567"/>
      <c r="EI22" s="567"/>
      <c r="EJ22" s="567"/>
      <c r="EK22" s="567"/>
      <c r="EL22" s="567"/>
      <c r="EN22" s="31"/>
      <c r="EO22" s="31"/>
      <c r="EP22" s="31"/>
      <c r="EQ22" s="31"/>
      <c r="ER22" s="32"/>
      <c r="ES22" s="32"/>
      <c r="ET22" s="32"/>
      <c r="EU22" s="32"/>
      <c r="EW22" s="31"/>
      <c r="EX22" s="24" t="s">
        <v>225</v>
      </c>
      <c r="EZ22" s="574"/>
      <c r="FA22" s="464"/>
      <c r="FB22" s="464"/>
      <c r="FC22" s="464"/>
      <c r="FD22" s="464"/>
      <c r="FE22" s="464"/>
      <c r="FF22" s="464"/>
      <c r="FG22" s="464"/>
      <c r="FH22" s="464"/>
      <c r="FI22" s="464"/>
      <c r="FJ22" s="464"/>
      <c r="FK22" s="575"/>
    </row>
    <row r="23" spans="1:167" s="23" customFormat="1" ht="10.5" customHeight="1">
      <c r="A23" s="23" t="s">
        <v>233</v>
      </c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1"/>
      <c r="EK23" s="31"/>
      <c r="EL23" s="31"/>
      <c r="EM23" s="31"/>
      <c r="EN23" s="31"/>
      <c r="EO23" s="31"/>
      <c r="EP23" s="31"/>
      <c r="EQ23" s="31"/>
      <c r="ER23" s="32"/>
      <c r="ES23" s="32"/>
      <c r="ET23" s="32"/>
      <c r="EU23" s="32"/>
      <c r="EW23" s="31"/>
      <c r="EX23" s="24" t="s">
        <v>29</v>
      </c>
      <c r="EZ23" s="571" t="s">
        <v>30</v>
      </c>
      <c r="FA23" s="572"/>
      <c r="FB23" s="572"/>
      <c r="FC23" s="572"/>
      <c r="FD23" s="572"/>
      <c r="FE23" s="572"/>
      <c r="FF23" s="572"/>
      <c r="FG23" s="572"/>
      <c r="FH23" s="572"/>
      <c r="FI23" s="572"/>
      <c r="FJ23" s="572"/>
      <c r="FK23" s="573"/>
    </row>
    <row r="24" spans="12:167" s="23" customFormat="1" ht="10.5" customHeight="1" thickBot="1"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1"/>
      <c r="EK24" s="31"/>
      <c r="EL24" s="31"/>
      <c r="EM24" s="31"/>
      <c r="EN24" s="31"/>
      <c r="EO24" s="31"/>
      <c r="EP24" s="31"/>
      <c r="EQ24" s="31"/>
      <c r="ER24" s="32"/>
      <c r="ES24" s="32"/>
      <c r="ET24" s="32"/>
      <c r="EU24" s="32"/>
      <c r="EW24" s="31"/>
      <c r="EX24" s="24" t="s">
        <v>234</v>
      </c>
      <c r="EZ24" s="543"/>
      <c r="FA24" s="544"/>
      <c r="FB24" s="544"/>
      <c r="FC24" s="544"/>
      <c r="FD24" s="544"/>
      <c r="FE24" s="544"/>
      <c r="FF24" s="544"/>
      <c r="FG24" s="544"/>
      <c r="FH24" s="544"/>
      <c r="FI24" s="544"/>
      <c r="FJ24" s="544"/>
      <c r="FK24" s="545"/>
    </row>
    <row r="25" spans="12:167" s="22" customFormat="1" ht="10.5" customHeight="1" thickBot="1">
      <c r="L25" s="473" t="s">
        <v>235</v>
      </c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  <c r="AT25" s="473"/>
      <c r="AU25" s="473"/>
      <c r="AV25" s="473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7"/>
      <c r="EK25" s="37"/>
      <c r="EL25" s="37"/>
      <c r="EM25" s="37"/>
      <c r="EN25" s="37"/>
      <c r="EO25" s="37"/>
      <c r="EP25" s="37"/>
      <c r="EQ25" s="37"/>
      <c r="ER25" s="38"/>
      <c r="ES25" s="38"/>
      <c r="ET25" s="38"/>
      <c r="EU25" s="38"/>
      <c r="EW25" s="37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</row>
    <row r="26" spans="50:167" s="23" customFormat="1" ht="12" thickBot="1">
      <c r="AX26" s="56"/>
      <c r="AY26" s="56"/>
      <c r="AZ26" s="56"/>
      <c r="BA26" s="56"/>
      <c r="BB26" s="56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CB26" s="35"/>
      <c r="CC26" s="35"/>
      <c r="CD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I26" s="35"/>
      <c r="EL26" s="32" t="s">
        <v>236</v>
      </c>
      <c r="EN26" s="546"/>
      <c r="EO26" s="547"/>
      <c r="EP26" s="547"/>
      <c r="EQ26" s="547"/>
      <c r="ER26" s="547"/>
      <c r="ES26" s="547"/>
      <c r="ET26" s="547"/>
      <c r="EU26" s="547"/>
      <c r="EV26" s="547"/>
      <c r="EW26" s="547"/>
      <c r="EX26" s="547"/>
      <c r="EY26" s="547"/>
      <c r="EZ26" s="547"/>
      <c r="FA26" s="547"/>
      <c r="FB26" s="547"/>
      <c r="FC26" s="547"/>
      <c r="FD26" s="547"/>
      <c r="FE26" s="547"/>
      <c r="FF26" s="547"/>
      <c r="FG26" s="547"/>
      <c r="FH26" s="547"/>
      <c r="FI26" s="547"/>
      <c r="FJ26" s="547"/>
      <c r="FK26" s="548"/>
    </row>
    <row r="27" spans="1:167" s="23" customFormat="1" ht="4.5" customHeight="1">
      <c r="A27" s="26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1"/>
      <c r="EK27" s="31"/>
      <c r="EL27" s="31"/>
      <c r="EM27" s="31"/>
      <c r="EN27" s="31"/>
      <c r="EO27" s="31"/>
      <c r="EP27" s="31"/>
      <c r="EQ27" s="31"/>
      <c r="ER27" s="32"/>
      <c r="ES27" s="32"/>
      <c r="ET27" s="32"/>
      <c r="EU27" s="32"/>
      <c r="EW27" s="31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</row>
    <row r="28" spans="1:167" s="23" customFormat="1" ht="10.5" customHeight="1">
      <c r="A28" s="549" t="s">
        <v>237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1" t="s">
        <v>238</v>
      </c>
      <c r="AF28" s="550"/>
      <c r="AG28" s="550"/>
      <c r="AH28" s="550"/>
      <c r="AI28" s="550"/>
      <c r="AJ28" s="550"/>
      <c r="AK28" s="550"/>
      <c r="AL28" s="550"/>
      <c r="AM28" s="550"/>
      <c r="AN28" s="550"/>
      <c r="AO28" s="552" t="s">
        <v>239</v>
      </c>
      <c r="AP28" s="553"/>
      <c r="AQ28" s="553"/>
      <c r="AR28" s="553"/>
      <c r="AS28" s="553"/>
      <c r="AT28" s="553"/>
      <c r="AU28" s="553"/>
      <c r="AV28" s="553"/>
      <c r="AW28" s="553"/>
      <c r="AX28" s="553"/>
      <c r="AY28" s="551" t="s">
        <v>240</v>
      </c>
      <c r="AZ28" s="550"/>
      <c r="BA28" s="550"/>
      <c r="BB28" s="550"/>
      <c r="BC28" s="550"/>
      <c r="BD28" s="550"/>
      <c r="BE28" s="550"/>
      <c r="BF28" s="550"/>
      <c r="BG28" s="550"/>
      <c r="BH28" s="550"/>
      <c r="BI28" s="554" t="s">
        <v>241</v>
      </c>
      <c r="BJ28" s="555"/>
      <c r="BK28" s="555"/>
      <c r="BL28" s="555"/>
      <c r="BM28" s="555"/>
      <c r="BN28" s="555"/>
      <c r="BO28" s="555"/>
      <c r="BP28" s="555"/>
      <c r="BQ28" s="555"/>
      <c r="BR28" s="555"/>
      <c r="BS28" s="555"/>
      <c r="BT28" s="555"/>
      <c r="BU28" s="555"/>
      <c r="BV28" s="555"/>
      <c r="BW28" s="555"/>
      <c r="BX28" s="555"/>
      <c r="BY28" s="555"/>
      <c r="BZ28" s="555"/>
      <c r="CA28" s="555"/>
      <c r="CB28" s="555"/>
      <c r="CC28" s="555"/>
      <c r="CD28" s="555"/>
      <c r="CE28" s="555"/>
      <c r="CF28" s="555"/>
      <c r="CG28" s="555"/>
      <c r="CH28" s="555"/>
      <c r="CI28" s="555"/>
      <c r="CJ28" s="555"/>
      <c r="CK28" s="555"/>
      <c r="CL28" s="555"/>
      <c r="CM28" s="556"/>
      <c r="CN28" s="557" t="s">
        <v>242</v>
      </c>
      <c r="CO28" s="558"/>
      <c r="CP28" s="558"/>
      <c r="CQ28" s="558"/>
      <c r="CR28" s="558"/>
      <c r="CS28" s="558"/>
      <c r="CT28" s="558"/>
      <c r="CU28" s="558"/>
      <c r="CV28" s="558"/>
      <c r="CW28" s="558"/>
      <c r="CX28" s="558"/>
      <c r="CY28" s="558"/>
      <c r="CZ28" s="558"/>
      <c r="DA28" s="558"/>
      <c r="DB28" s="558"/>
      <c r="DC28" s="558"/>
      <c r="DD28" s="558"/>
      <c r="DE28" s="558"/>
      <c r="DF28" s="558"/>
      <c r="DG28" s="558"/>
      <c r="DH28" s="558"/>
      <c r="DI28" s="558"/>
      <c r="DJ28" s="558"/>
      <c r="DK28" s="558"/>
      <c r="DL28" s="558"/>
      <c r="DM28" s="558"/>
      <c r="DN28" s="558"/>
      <c r="DO28" s="559"/>
      <c r="DP28" s="532" t="s">
        <v>243</v>
      </c>
      <c r="DQ28" s="533"/>
      <c r="DR28" s="533"/>
      <c r="DS28" s="533"/>
      <c r="DT28" s="533"/>
      <c r="DU28" s="533"/>
      <c r="DV28" s="533"/>
      <c r="DW28" s="533"/>
      <c r="DX28" s="533"/>
      <c r="DY28" s="533"/>
      <c r="DZ28" s="533"/>
      <c r="EA28" s="533"/>
      <c r="EB28" s="533"/>
      <c r="EC28" s="533"/>
      <c r="ED28" s="533"/>
      <c r="EE28" s="533"/>
      <c r="EF28" s="533"/>
      <c r="EG28" s="533"/>
      <c r="EH28" s="533"/>
      <c r="EI28" s="533"/>
      <c r="EJ28" s="533"/>
      <c r="EK28" s="533"/>
      <c r="EL28" s="533"/>
      <c r="EM28" s="533"/>
      <c r="EN28" s="533"/>
      <c r="EO28" s="533"/>
      <c r="EP28" s="533"/>
      <c r="EQ28" s="533"/>
      <c r="ER28" s="533"/>
      <c r="ES28" s="533"/>
      <c r="ET28" s="533"/>
      <c r="EU28" s="533"/>
      <c r="EV28" s="533"/>
      <c r="EW28" s="533"/>
      <c r="EX28" s="533"/>
      <c r="EY28" s="533"/>
      <c r="EZ28" s="533"/>
      <c r="FA28" s="533"/>
      <c r="FB28" s="533"/>
      <c r="FC28" s="533"/>
      <c r="FD28" s="533"/>
      <c r="FE28" s="533"/>
      <c r="FF28" s="533"/>
      <c r="FG28" s="533"/>
      <c r="FH28" s="533"/>
      <c r="FI28" s="533"/>
      <c r="FJ28" s="533"/>
      <c r="FK28" s="533"/>
    </row>
    <row r="29" spans="1:167" s="23" customFormat="1" ht="10.5" customHeight="1">
      <c r="A29" s="549"/>
      <c r="B29" s="550"/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551"/>
      <c r="AF29" s="550"/>
      <c r="AG29" s="550"/>
      <c r="AH29" s="550"/>
      <c r="AI29" s="550"/>
      <c r="AJ29" s="550"/>
      <c r="AK29" s="550"/>
      <c r="AL29" s="550"/>
      <c r="AM29" s="550"/>
      <c r="AN29" s="550"/>
      <c r="AO29" s="552"/>
      <c r="AP29" s="553"/>
      <c r="AQ29" s="553"/>
      <c r="AR29" s="553"/>
      <c r="AS29" s="553"/>
      <c r="AT29" s="553"/>
      <c r="AU29" s="553"/>
      <c r="AV29" s="553"/>
      <c r="AW29" s="553"/>
      <c r="AX29" s="553"/>
      <c r="AY29" s="551"/>
      <c r="AZ29" s="550"/>
      <c r="BA29" s="550"/>
      <c r="BB29" s="550"/>
      <c r="BC29" s="550"/>
      <c r="BD29" s="550"/>
      <c r="BE29" s="550"/>
      <c r="BF29" s="550"/>
      <c r="BG29" s="550"/>
      <c r="BH29" s="550"/>
      <c r="BI29" s="538" t="s">
        <v>244</v>
      </c>
      <c r="BJ29" s="539"/>
      <c r="BK29" s="539"/>
      <c r="BL29" s="539"/>
      <c r="BM29" s="539"/>
      <c r="BN29" s="539"/>
      <c r="BO29" s="539"/>
      <c r="BP29" s="539"/>
      <c r="BQ29" s="539"/>
      <c r="BR29" s="539"/>
      <c r="BS29" s="539"/>
      <c r="BT29" s="539"/>
      <c r="BU29" s="539"/>
      <c r="BV29" s="539"/>
      <c r="BW29" s="539"/>
      <c r="BX29" s="539"/>
      <c r="BY29" s="539"/>
      <c r="BZ29" s="539"/>
      <c r="CA29" s="539"/>
      <c r="CB29" s="539"/>
      <c r="CC29" s="539"/>
      <c r="CD29" s="539"/>
      <c r="CE29" s="539"/>
      <c r="CF29" s="539"/>
      <c r="CG29" s="539"/>
      <c r="CH29" s="539"/>
      <c r="CI29" s="539"/>
      <c r="CJ29" s="539"/>
      <c r="CK29" s="539"/>
      <c r="CL29" s="539"/>
      <c r="CM29" s="540"/>
      <c r="CN29" s="560"/>
      <c r="CO29" s="561"/>
      <c r="CP29" s="561"/>
      <c r="CQ29" s="561"/>
      <c r="CR29" s="561"/>
      <c r="CS29" s="561"/>
      <c r="CT29" s="561"/>
      <c r="CU29" s="561"/>
      <c r="CV29" s="561"/>
      <c r="CW29" s="561"/>
      <c r="CX29" s="561"/>
      <c r="CY29" s="561"/>
      <c r="CZ29" s="561"/>
      <c r="DA29" s="561"/>
      <c r="DB29" s="561"/>
      <c r="DC29" s="561"/>
      <c r="DD29" s="561"/>
      <c r="DE29" s="561"/>
      <c r="DF29" s="561"/>
      <c r="DG29" s="561"/>
      <c r="DH29" s="561"/>
      <c r="DI29" s="561"/>
      <c r="DJ29" s="561"/>
      <c r="DK29" s="561"/>
      <c r="DL29" s="561"/>
      <c r="DM29" s="561"/>
      <c r="DN29" s="561"/>
      <c r="DO29" s="562"/>
      <c r="DP29" s="534"/>
      <c r="DQ29" s="535"/>
      <c r="DR29" s="535"/>
      <c r="DS29" s="535"/>
      <c r="DT29" s="535"/>
      <c r="DU29" s="535"/>
      <c r="DV29" s="535"/>
      <c r="DW29" s="535"/>
      <c r="DX29" s="535"/>
      <c r="DY29" s="535"/>
      <c r="DZ29" s="535"/>
      <c r="EA29" s="535"/>
      <c r="EB29" s="535"/>
      <c r="EC29" s="535"/>
      <c r="ED29" s="535"/>
      <c r="EE29" s="535"/>
      <c r="EF29" s="535"/>
      <c r="EG29" s="535"/>
      <c r="EH29" s="535"/>
      <c r="EI29" s="535"/>
      <c r="EJ29" s="535"/>
      <c r="EK29" s="535"/>
      <c r="EL29" s="535"/>
      <c r="EM29" s="535"/>
      <c r="EN29" s="535"/>
      <c r="EO29" s="535"/>
      <c r="EP29" s="535"/>
      <c r="EQ29" s="535"/>
      <c r="ER29" s="535"/>
      <c r="ES29" s="535"/>
      <c r="ET29" s="535"/>
      <c r="EU29" s="535"/>
      <c r="EV29" s="535"/>
      <c r="EW29" s="535"/>
      <c r="EX29" s="535"/>
      <c r="EY29" s="535"/>
      <c r="EZ29" s="535"/>
      <c r="FA29" s="535"/>
      <c r="FB29" s="535"/>
      <c r="FC29" s="535"/>
      <c r="FD29" s="535"/>
      <c r="FE29" s="535"/>
      <c r="FF29" s="535"/>
      <c r="FG29" s="535"/>
      <c r="FH29" s="535"/>
      <c r="FI29" s="535"/>
      <c r="FJ29" s="535"/>
      <c r="FK29" s="535"/>
    </row>
    <row r="30" spans="1:167" s="41" customFormat="1" ht="10.5" customHeight="1">
      <c r="A30" s="549"/>
      <c r="B30" s="55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50"/>
      <c r="AM30" s="550"/>
      <c r="AN30" s="550"/>
      <c r="AO30" s="553"/>
      <c r="AP30" s="553"/>
      <c r="AQ30" s="553"/>
      <c r="AR30" s="553"/>
      <c r="AS30" s="553"/>
      <c r="AT30" s="553"/>
      <c r="AU30" s="553"/>
      <c r="AV30" s="553"/>
      <c r="AW30" s="553"/>
      <c r="AX30" s="553"/>
      <c r="AY30" s="550"/>
      <c r="AZ30" s="550"/>
      <c r="BA30" s="550"/>
      <c r="BB30" s="550"/>
      <c r="BC30" s="550"/>
      <c r="BD30" s="550"/>
      <c r="BE30" s="550"/>
      <c r="BF30" s="550"/>
      <c r="BG30" s="550"/>
      <c r="BH30" s="550"/>
      <c r="BI30" s="57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4" t="s">
        <v>245</v>
      </c>
      <c r="CB30" s="465"/>
      <c r="CC30" s="465"/>
      <c r="CD30" s="465"/>
      <c r="CE30" s="23" t="s">
        <v>3</v>
      </c>
      <c r="CF30" s="23"/>
      <c r="CG30" s="23"/>
      <c r="CH30" s="23"/>
      <c r="CI30" s="23"/>
      <c r="CJ30" s="23"/>
      <c r="CK30" s="23"/>
      <c r="CL30" s="23"/>
      <c r="CM30" s="58"/>
      <c r="CN30" s="560"/>
      <c r="CO30" s="561"/>
      <c r="CP30" s="561"/>
      <c r="CQ30" s="561"/>
      <c r="CR30" s="561"/>
      <c r="CS30" s="561"/>
      <c r="CT30" s="561"/>
      <c r="CU30" s="561"/>
      <c r="CV30" s="561"/>
      <c r="CW30" s="561"/>
      <c r="CX30" s="561"/>
      <c r="CY30" s="561"/>
      <c r="CZ30" s="561"/>
      <c r="DA30" s="561"/>
      <c r="DB30" s="561"/>
      <c r="DC30" s="561"/>
      <c r="DD30" s="561"/>
      <c r="DE30" s="561"/>
      <c r="DF30" s="561"/>
      <c r="DG30" s="561"/>
      <c r="DH30" s="561"/>
      <c r="DI30" s="561"/>
      <c r="DJ30" s="561"/>
      <c r="DK30" s="561"/>
      <c r="DL30" s="561"/>
      <c r="DM30" s="561"/>
      <c r="DN30" s="561"/>
      <c r="DO30" s="562"/>
      <c r="DP30" s="534"/>
      <c r="DQ30" s="535"/>
      <c r="DR30" s="535"/>
      <c r="DS30" s="535"/>
      <c r="DT30" s="535"/>
      <c r="DU30" s="535"/>
      <c r="DV30" s="535"/>
      <c r="DW30" s="535"/>
      <c r="DX30" s="535"/>
      <c r="DY30" s="535"/>
      <c r="DZ30" s="535"/>
      <c r="EA30" s="535"/>
      <c r="EB30" s="535"/>
      <c r="EC30" s="535"/>
      <c r="ED30" s="535"/>
      <c r="EE30" s="535"/>
      <c r="EF30" s="535"/>
      <c r="EG30" s="535"/>
      <c r="EH30" s="535"/>
      <c r="EI30" s="535"/>
      <c r="EJ30" s="535"/>
      <c r="EK30" s="535"/>
      <c r="EL30" s="535"/>
      <c r="EM30" s="535"/>
      <c r="EN30" s="535"/>
      <c r="EO30" s="535"/>
      <c r="EP30" s="535"/>
      <c r="EQ30" s="535"/>
      <c r="ER30" s="535"/>
      <c r="ES30" s="535"/>
      <c r="ET30" s="535"/>
      <c r="EU30" s="535"/>
      <c r="EV30" s="535"/>
      <c r="EW30" s="535"/>
      <c r="EX30" s="535"/>
      <c r="EY30" s="535"/>
      <c r="EZ30" s="535"/>
      <c r="FA30" s="535"/>
      <c r="FB30" s="535"/>
      <c r="FC30" s="535"/>
      <c r="FD30" s="535"/>
      <c r="FE30" s="535"/>
      <c r="FF30" s="535"/>
      <c r="FG30" s="535"/>
      <c r="FH30" s="535"/>
      <c r="FI30" s="535"/>
      <c r="FJ30" s="535"/>
      <c r="FK30" s="535"/>
    </row>
    <row r="31" spans="1:167" s="41" customFormat="1" ht="3" customHeight="1">
      <c r="A31" s="549"/>
      <c r="B31" s="55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50"/>
      <c r="AM31" s="550"/>
      <c r="AN31" s="550"/>
      <c r="AO31" s="553"/>
      <c r="AP31" s="553"/>
      <c r="AQ31" s="553"/>
      <c r="AR31" s="553"/>
      <c r="AS31" s="553"/>
      <c r="AT31" s="553"/>
      <c r="AU31" s="553"/>
      <c r="AV31" s="553"/>
      <c r="AW31" s="553"/>
      <c r="AX31" s="553"/>
      <c r="AY31" s="550"/>
      <c r="AZ31" s="550"/>
      <c r="BA31" s="550"/>
      <c r="BB31" s="550"/>
      <c r="BC31" s="550"/>
      <c r="BD31" s="550"/>
      <c r="BE31" s="550"/>
      <c r="BF31" s="550"/>
      <c r="BG31" s="550"/>
      <c r="BH31" s="550"/>
      <c r="BI31" s="42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4"/>
      <c r="CN31" s="563"/>
      <c r="CO31" s="564"/>
      <c r="CP31" s="564"/>
      <c r="CQ31" s="564"/>
      <c r="CR31" s="564"/>
      <c r="CS31" s="564"/>
      <c r="CT31" s="564"/>
      <c r="CU31" s="564"/>
      <c r="CV31" s="564"/>
      <c r="CW31" s="564"/>
      <c r="CX31" s="564"/>
      <c r="CY31" s="564"/>
      <c r="CZ31" s="564"/>
      <c r="DA31" s="564"/>
      <c r="DB31" s="564"/>
      <c r="DC31" s="564"/>
      <c r="DD31" s="564"/>
      <c r="DE31" s="564"/>
      <c r="DF31" s="564"/>
      <c r="DG31" s="564"/>
      <c r="DH31" s="564"/>
      <c r="DI31" s="564"/>
      <c r="DJ31" s="564"/>
      <c r="DK31" s="564"/>
      <c r="DL31" s="564"/>
      <c r="DM31" s="564"/>
      <c r="DN31" s="564"/>
      <c r="DO31" s="565"/>
      <c r="DP31" s="536"/>
      <c r="DQ31" s="537"/>
      <c r="DR31" s="537"/>
      <c r="DS31" s="537"/>
      <c r="DT31" s="537"/>
      <c r="DU31" s="537"/>
      <c r="DV31" s="537"/>
      <c r="DW31" s="537"/>
      <c r="DX31" s="537"/>
      <c r="DY31" s="537"/>
      <c r="DZ31" s="537"/>
      <c r="EA31" s="537"/>
      <c r="EB31" s="537"/>
      <c r="EC31" s="537"/>
      <c r="ED31" s="537"/>
      <c r="EE31" s="537"/>
      <c r="EF31" s="537"/>
      <c r="EG31" s="537"/>
      <c r="EH31" s="537"/>
      <c r="EI31" s="537"/>
      <c r="EJ31" s="537"/>
      <c r="EK31" s="537"/>
      <c r="EL31" s="537"/>
      <c r="EM31" s="537"/>
      <c r="EN31" s="537"/>
      <c r="EO31" s="537"/>
      <c r="EP31" s="537"/>
      <c r="EQ31" s="537"/>
      <c r="ER31" s="537"/>
      <c r="ES31" s="537"/>
      <c r="ET31" s="537"/>
      <c r="EU31" s="537"/>
      <c r="EV31" s="537"/>
      <c r="EW31" s="537"/>
      <c r="EX31" s="537"/>
      <c r="EY31" s="537"/>
      <c r="EZ31" s="537"/>
      <c r="FA31" s="537"/>
      <c r="FB31" s="537"/>
      <c r="FC31" s="537"/>
      <c r="FD31" s="537"/>
      <c r="FE31" s="537"/>
      <c r="FF31" s="537"/>
      <c r="FG31" s="537"/>
      <c r="FH31" s="537"/>
      <c r="FI31" s="537"/>
      <c r="FJ31" s="537"/>
      <c r="FK31" s="537"/>
    </row>
    <row r="32" spans="1:167" s="41" customFormat="1" ht="24" customHeight="1">
      <c r="A32" s="549"/>
      <c r="B32" s="550"/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  <c r="R32" s="550"/>
      <c r="S32" s="550"/>
      <c r="T32" s="550"/>
      <c r="U32" s="550"/>
      <c r="V32" s="550"/>
      <c r="W32" s="550"/>
      <c r="X32" s="550"/>
      <c r="Y32" s="550"/>
      <c r="Z32" s="550"/>
      <c r="AA32" s="550"/>
      <c r="AB32" s="550"/>
      <c r="AC32" s="550"/>
      <c r="AD32" s="550"/>
      <c r="AE32" s="550"/>
      <c r="AF32" s="550"/>
      <c r="AG32" s="550"/>
      <c r="AH32" s="550"/>
      <c r="AI32" s="550"/>
      <c r="AJ32" s="550"/>
      <c r="AK32" s="550"/>
      <c r="AL32" s="550"/>
      <c r="AM32" s="550"/>
      <c r="AN32" s="550"/>
      <c r="AO32" s="553"/>
      <c r="AP32" s="553"/>
      <c r="AQ32" s="553"/>
      <c r="AR32" s="553"/>
      <c r="AS32" s="553"/>
      <c r="AT32" s="553"/>
      <c r="AU32" s="553"/>
      <c r="AV32" s="553"/>
      <c r="AW32" s="553"/>
      <c r="AX32" s="553"/>
      <c r="AY32" s="550"/>
      <c r="AZ32" s="550"/>
      <c r="BA32" s="550"/>
      <c r="BB32" s="550"/>
      <c r="BC32" s="550"/>
      <c r="BD32" s="550"/>
      <c r="BE32" s="550"/>
      <c r="BF32" s="550"/>
      <c r="BG32" s="550"/>
      <c r="BH32" s="550"/>
      <c r="BI32" s="530" t="s">
        <v>246</v>
      </c>
      <c r="BJ32" s="530"/>
      <c r="BK32" s="530"/>
      <c r="BL32" s="530"/>
      <c r="BM32" s="530"/>
      <c r="BN32" s="530"/>
      <c r="BO32" s="530"/>
      <c r="BP32" s="530"/>
      <c r="BQ32" s="530"/>
      <c r="BR32" s="530"/>
      <c r="BS32" s="530" t="s">
        <v>247</v>
      </c>
      <c r="BT32" s="530"/>
      <c r="BU32" s="530"/>
      <c r="BV32" s="530"/>
      <c r="BW32" s="530"/>
      <c r="BX32" s="530"/>
      <c r="BY32" s="530"/>
      <c r="BZ32" s="530"/>
      <c r="CA32" s="530"/>
      <c r="CB32" s="530"/>
      <c r="CC32" s="530"/>
      <c r="CD32" s="530"/>
      <c r="CE32" s="530"/>
      <c r="CF32" s="530"/>
      <c r="CG32" s="530"/>
      <c r="CH32" s="530"/>
      <c r="CI32" s="530"/>
      <c r="CJ32" s="530"/>
      <c r="CK32" s="530"/>
      <c r="CL32" s="530"/>
      <c r="CM32" s="530"/>
      <c r="CN32" s="541" t="s">
        <v>246</v>
      </c>
      <c r="CO32" s="542"/>
      <c r="CP32" s="542"/>
      <c r="CQ32" s="542"/>
      <c r="CR32" s="542"/>
      <c r="CS32" s="542"/>
      <c r="CT32" s="542"/>
      <c r="CU32" s="542"/>
      <c r="CV32" s="542"/>
      <c r="CW32" s="542"/>
      <c r="CX32" s="542"/>
      <c r="CY32" s="542"/>
      <c r="CZ32" s="542"/>
      <c r="DA32" s="529"/>
      <c r="DB32" s="541" t="s">
        <v>247</v>
      </c>
      <c r="DC32" s="542"/>
      <c r="DD32" s="542"/>
      <c r="DE32" s="542"/>
      <c r="DF32" s="542"/>
      <c r="DG32" s="542"/>
      <c r="DH32" s="542"/>
      <c r="DI32" s="542"/>
      <c r="DJ32" s="542"/>
      <c r="DK32" s="542"/>
      <c r="DL32" s="542"/>
      <c r="DM32" s="542"/>
      <c r="DN32" s="542"/>
      <c r="DO32" s="529"/>
      <c r="DP32" s="530" t="s">
        <v>248</v>
      </c>
      <c r="DQ32" s="530"/>
      <c r="DR32" s="530"/>
      <c r="DS32" s="530"/>
      <c r="DT32" s="530"/>
      <c r="DU32" s="530"/>
      <c r="DV32" s="530"/>
      <c r="DW32" s="530"/>
      <c r="DX32" s="530"/>
      <c r="DY32" s="530"/>
      <c r="DZ32" s="530"/>
      <c r="EA32" s="530"/>
      <c r="EB32" s="530"/>
      <c r="EC32" s="530"/>
      <c r="ED32" s="530"/>
      <c r="EE32" s="530"/>
      <c r="EF32" s="530"/>
      <c r="EG32" s="530"/>
      <c r="EH32" s="530"/>
      <c r="EI32" s="530"/>
      <c r="EJ32" s="530"/>
      <c r="EK32" s="530"/>
      <c r="EL32" s="530"/>
      <c r="EM32" s="530"/>
      <c r="EN32" s="530" t="s">
        <v>249</v>
      </c>
      <c r="EO32" s="530"/>
      <c r="EP32" s="530"/>
      <c r="EQ32" s="530"/>
      <c r="ER32" s="530"/>
      <c r="ES32" s="530"/>
      <c r="ET32" s="530"/>
      <c r="EU32" s="530"/>
      <c r="EV32" s="530"/>
      <c r="EW32" s="530"/>
      <c r="EX32" s="530"/>
      <c r="EY32" s="530"/>
      <c r="EZ32" s="530"/>
      <c r="FA32" s="530"/>
      <c r="FB32" s="530"/>
      <c r="FC32" s="530"/>
      <c r="FD32" s="530"/>
      <c r="FE32" s="530"/>
      <c r="FF32" s="530"/>
      <c r="FG32" s="530"/>
      <c r="FH32" s="530"/>
      <c r="FI32" s="530"/>
      <c r="FJ32" s="530"/>
      <c r="FK32" s="541"/>
    </row>
    <row r="33" spans="1:167" s="23" customFormat="1" ht="10.5" customHeight="1" thickBot="1">
      <c r="A33" s="529">
        <v>1</v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1">
        <v>2</v>
      </c>
      <c r="AF33" s="531"/>
      <c r="AG33" s="531"/>
      <c r="AH33" s="531"/>
      <c r="AI33" s="531"/>
      <c r="AJ33" s="531"/>
      <c r="AK33" s="531"/>
      <c r="AL33" s="531"/>
      <c r="AM33" s="531"/>
      <c r="AN33" s="531"/>
      <c r="AO33" s="531">
        <v>3</v>
      </c>
      <c r="AP33" s="531"/>
      <c r="AQ33" s="531"/>
      <c r="AR33" s="531"/>
      <c r="AS33" s="531"/>
      <c r="AT33" s="531"/>
      <c r="AU33" s="531"/>
      <c r="AV33" s="531"/>
      <c r="AW33" s="531"/>
      <c r="AX33" s="531"/>
      <c r="AY33" s="531">
        <v>4</v>
      </c>
      <c r="AZ33" s="531"/>
      <c r="BA33" s="531"/>
      <c r="BB33" s="531"/>
      <c r="BC33" s="531"/>
      <c r="BD33" s="531"/>
      <c r="BE33" s="531"/>
      <c r="BF33" s="531"/>
      <c r="BG33" s="531"/>
      <c r="BH33" s="531"/>
      <c r="BI33" s="521">
        <v>5</v>
      </c>
      <c r="BJ33" s="521"/>
      <c r="BK33" s="521"/>
      <c r="BL33" s="521"/>
      <c r="BM33" s="521"/>
      <c r="BN33" s="521"/>
      <c r="BO33" s="521"/>
      <c r="BP33" s="521"/>
      <c r="BQ33" s="521"/>
      <c r="BR33" s="521"/>
      <c r="BS33" s="531">
        <v>6</v>
      </c>
      <c r="BT33" s="531"/>
      <c r="BU33" s="531"/>
      <c r="BV33" s="531"/>
      <c r="BW33" s="531"/>
      <c r="BX33" s="531"/>
      <c r="BY33" s="531"/>
      <c r="BZ33" s="531"/>
      <c r="CA33" s="531"/>
      <c r="CB33" s="531"/>
      <c r="CC33" s="531"/>
      <c r="CD33" s="531"/>
      <c r="CE33" s="531"/>
      <c r="CF33" s="531"/>
      <c r="CG33" s="531"/>
      <c r="CH33" s="531"/>
      <c r="CI33" s="531"/>
      <c r="CJ33" s="531"/>
      <c r="CK33" s="531"/>
      <c r="CL33" s="531"/>
      <c r="CM33" s="531"/>
      <c r="CN33" s="521">
        <v>7</v>
      </c>
      <c r="CO33" s="521"/>
      <c r="CP33" s="521"/>
      <c r="CQ33" s="521"/>
      <c r="CR33" s="521"/>
      <c r="CS33" s="521"/>
      <c r="CT33" s="521"/>
      <c r="CU33" s="521"/>
      <c r="CV33" s="521"/>
      <c r="CW33" s="521"/>
      <c r="CX33" s="521"/>
      <c r="CY33" s="521"/>
      <c r="CZ33" s="521"/>
      <c r="DA33" s="521"/>
      <c r="DB33" s="521">
        <v>8</v>
      </c>
      <c r="DC33" s="521"/>
      <c r="DD33" s="521"/>
      <c r="DE33" s="521"/>
      <c r="DF33" s="521"/>
      <c r="DG33" s="521"/>
      <c r="DH33" s="521"/>
      <c r="DI33" s="521"/>
      <c r="DJ33" s="521"/>
      <c r="DK33" s="521"/>
      <c r="DL33" s="521"/>
      <c r="DM33" s="521"/>
      <c r="DN33" s="521"/>
      <c r="DO33" s="521"/>
      <c r="DP33" s="521">
        <v>9</v>
      </c>
      <c r="DQ33" s="521"/>
      <c r="DR33" s="521"/>
      <c r="DS33" s="521"/>
      <c r="DT33" s="521"/>
      <c r="DU33" s="521"/>
      <c r="DV33" s="521"/>
      <c r="DW33" s="521"/>
      <c r="DX33" s="521"/>
      <c r="DY33" s="521"/>
      <c r="DZ33" s="521"/>
      <c r="EA33" s="521"/>
      <c r="EB33" s="521"/>
      <c r="EC33" s="521"/>
      <c r="ED33" s="521"/>
      <c r="EE33" s="521"/>
      <c r="EF33" s="521"/>
      <c r="EG33" s="521"/>
      <c r="EH33" s="521"/>
      <c r="EI33" s="521"/>
      <c r="EJ33" s="521"/>
      <c r="EK33" s="521"/>
      <c r="EL33" s="521"/>
      <c r="EM33" s="521"/>
      <c r="EN33" s="521">
        <v>10</v>
      </c>
      <c r="EO33" s="521"/>
      <c r="EP33" s="521"/>
      <c r="EQ33" s="521"/>
      <c r="ER33" s="521"/>
      <c r="ES33" s="521"/>
      <c r="ET33" s="521"/>
      <c r="EU33" s="521"/>
      <c r="EV33" s="521"/>
      <c r="EW33" s="521"/>
      <c r="EX33" s="521"/>
      <c r="EY33" s="521"/>
      <c r="EZ33" s="521"/>
      <c r="FA33" s="521"/>
      <c r="FB33" s="521"/>
      <c r="FC33" s="521"/>
      <c r="FD33" s="521"/>
      <c r="FE33" s="521"/>
      <c r="FF33" s="521"/>
      <c r="FG33" s="521"/>
      <c r="FH33" s="521"/>
      <c r="FI33" s="521"/>
      <c r="FJ33" s="521"/>
      <c r="FK33" s="522"/>
    </row>
    <row r="34" spans="1:167" s="23" customFormat="1" ht="74.25" customHeight="1" thickBot="1">
      <c r="A34" s="496" t="s">
        <v>612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7"/>
      <c r="AE34" s="523" t="s">
        <v>614</v>
      </c>
      <c r="AF34" s="524"/>
      <c r="AG34" s="524"/>
      <c r="AH34" s="524"/>
      <c r="AI34" s="524"/>
      <c r="AJ34" s="524"/>
      <c r="AK34" s="524"/>
      <c r="AL34" s="524"/>
      <c r="AM34" s="524"/>
      <c r="AN34" s="525"/>
      <c r="AO34" s="526" t="s">
        <v>519</v>
      </c>
      <c r="AP34" s="527"/>
      <c r="AQ34" s="527"/>
      <c r="AR34" s="527"/>
      <c r="AS34" s="527"/>
      <c r="AT34" s="527"/>
      <c r="AU34" s="527"/>
      <c r="AV34" s="527"/>
      <c r="AW34" s="527"/>
      <c r="AX34" s="528"/>
      <c r="AY34" s="509"/>
      <c r="AZ34" s="510"/>
      <c r="BA34" s="510"/>
      <c r="BB34" s="510"/>
      <c r="BC34" s="510"/>
      <c r="BD34" s="510"/>
      <c r="BE34" s="510"/>
      <c r="BF34" s="510"/>
      <c r="BG34" s="510"/>
      <c r="BH34" s="511"/>
      <c r="BI34" s="509"/>
      <c r="BJ34" s="510"/>
      <c r="BK34" s="510"/>
      <c r="BL34" s="510"/>
      <c r="BM34" s="510"/>
      <c r="BN34" s="510"/>
      <c r="BO34" s="510"/>
      <c r="BP34" s="510"/>
      <c r="BQ34" s="510"/>
      <c r="BR34" s="511"/>
      <c r="BS34" s="512"/>
      <c r="BT34" s="513"/>
      <c r="BU34" s="513"/>
      <c r="BV34" s="513"/>
      <c r="BW34" s="513"/>
      <c r="BX34" s="513"/>
      <c r="BY34" s="513"/>
      <c r="BZ34" s="513"/>
      <c r="CA34" s="513"/>
      <c r="CB34" s="513"/>
      <c r="CC34" s="513"/>
      <c r="CD34" s="513"/>
      <c r="CE34" s="513"/>
      <c r="CF34" s="513"/>
      <c r="CG34" s="513"/>
      <c r="CH34" s="513"/>
      <c r="CI34" s="513"/>
      <c r="CJ34" s="513"/>
      <c r="CK34" s="513"/>
      <c r="CL34" s="513"/>
      <c r="CM34" s="514"/>
      <c r="CN34" s="509"/>
      <c r="CO34" s="510"/>
      <c r="CP34" s="510"/>
      <c r="CQ34" s="510"/>
      <c r="CR34" s="510"/>
      <c r="CS34" s="510"/>
      <c r="CT34" s="510"/>
      <c r="CU34" s="510"/>
      <c r="CV34" s="510"/>
      <c r="CW34" s="510"/>
      <c r="CX34" s="510"/>
      <c r="CY34" s="510"/>
      <c r="CZ34" s="510"/>
      <c r="DA34" s="511"/>
      <c r="DB34" s="512"/>
      <c r="DC34" s="513"/>
      <c r="DD34" s="513"/>
      <c r="DE34" s="513"/>
      <c r="DF34" s="513"/>
      <c r="DG34" s="513"/>
      <c r="DH34" s="513"/>
      <c r="DI34" s="513"/>
      <c r="DJ34" s="513"/>
      <c r="DK34" s="513"/>
      <c r="DL34" s="513"/>
      <c r="DM34" s="513"/>
      <c r="DN34" s="513"/>
      <c r="DO34" s="514"/>
      <c r="DP34" s="747">
        <v>1892119</v>
      </c>
      <c r="DQ34" s="547"/>
      <c r="DR34" s="547"/>
      <c r="DS34" s="547"/>
      <c r="DT34" s="547"/>
      <c r="DU34" s="547"/>
      <c r="DV34" s="547"/>
      <c r="DW34" s="547"/>
      <c r="DX34" s="547"/>
      <c r="DY34" s="547"/>
      <c r="DZ34" s="547"/>
      <c r="EA34" s="547"/>
      <c r="EB34" s="547"/>
      <c r="EC34" s="547"/>
      <c r="ED34" s="547"/>
      <c r="EE34" s="547"/>
      <c r="EF34" s="547"/>
      <c r="EG34" s="547"/>
      <c r="EH34" s="547"/>
      <c r="EI34" s="547"/>
      <c r="EJ34" s="547"/>
      <c r="EK34" s="547"/>
      <c r="EL34" s="547"/>
      <c r="EM34" s="748"/>
      <c r="EN34" s="512"/>
      <c r="EO34" s="513"/>
      <c r="EP34" s="513"/>
      <c r="EQ34" s="513"/>
      <c r="ER34" s="513"/>
      <c r="ES34" s="513"/>
      <c r="ET34" s="513"/>
      <c r="EU34" s="513"/>
      <c r="EV34" s="513"/>
      <c r="EW34" s="513"/>
      <c r="EX34" s="513"/>
      <c r="EY34" s="513"/>
      <c r="EZ34" s="513"/>
      <c r="FA34" s="513"/>
      <c r="FB34" s="513"/>
      <c r="FC34" s="513"/>
      <c r="FD34" s="513"/>
      <c r="FE34" s="513"/>
      <c r="FF34" s="513"/>
      <c r="FG34" s="513"/>
      <c r="FH34" s="513"/>
      <c r="FI34" s="513"/>
      <c r="FJ34" s="513"/>
      <c r="FK34" s="749"/>
    </row>
    <row r="35" spans="1:167" s="23" customFormat="1" ht="72" customHeight="1" thickBot="1">
      <c r="A35" s="496" t="s">
        <v>612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7"/>
      <c r="AE35" s="498" t="s">
        <v>614</v>
      </c>
      <c r="AF35" s="499"/>
      <c r="AG35" s="499"/>
      <c r="AH35" s="499"/>
      <c r="AI35" s="499"/>
      <c r="AJ35" s="499"/>
      <c r="AK35" s="499"/>
      <c r="AL35" s="499"/>
      <c r="AM35" s="499"/>
      <c r="AN35" s="500"/>
      <c r="AO35" s="501" t="s">
        <v>163</v>
      </c>
      <c r="AP35" s="502"/>
      <c r="AQ35" s="502"/>
      <c r="AR35" s="502"/>
      <c r="AS35" s="502"/>
      <c r="AT35" s="502"/>
      <c r="AU35" s="502"/>
      <c r="AV35" s="502"/>
      <c r="AW35" s="502"/>
      <c r="AX35" s="503"/>
      <c r="AY35" s="504"/>
      <c r="AZ35" s="476"/>
      <c r="BA35" s="476"/>
      <c r="BB35" s="476"/>
      <c r="BC35" s="476"/>
      <c r="BD35" s="476"/>
      <c r="BE35" s="476"/>
      <c r="BF35" s="476"/>
      <c r="BG35" s="476"/>
      <c r="BH35" s="505"/>
      <c r="BI35" s="504"/>
      <c r="BJ35" s="476"/>
      <c r="BK35" s="476"/>
      <c r="BL35" s="476"/>
      <c r="BM35" s="476"/>
      <c r="BN35" s="476"/>
      <c r="BO35" s="476"/>
      <c r="BP35" s="476"/>
      <c r="BQ35" s="476"/>
      <c r="BR35" s="505"/>
      <c r="BS35" s="506"/>
      <c r="BT35" s="507"/>
      <c r="BU35" s="507"/>
      <c r="BV35" s="507"/>
      <c r="BW35" s="507"/>
      <c r="BX35" s="507"/>
      <c r="BY35" s="507"/>
      <c r="BZ35" s="507"/>
      <c r="CA35" s="507"/>
      <c r="CB35" s="507"/>
      <c r="CC35" s="507"/>
      <c r="CD35" s="507"/>
      <c r="CE35" s="507"/>
      <c r="CF35" s="507"/>
      <c r="CG35" s="507"/>
      <c r="CH35" s="507"/>
      <c r="CI35" s="507"/>
      <c r="CJ35" s="507"/>
      <c r="CK35" s="507"/>
      <c r="CL35" s="507"/>
      <c r="CM35" s="508"/>
      <c r="CN35" s="504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505"/>
      <c r="DB35" s="506"/>
      <c r="DC35" s="507"/>
      <c r="DD35" s="507"/>
      <c r="DE35" s="507"/>
      <c r="DF35" s="507"/>
      <c r="DG35" s="507"/>
      <c r="DH35" s="507"/>
      <c r="DI35" s="507"/>
      <c r="DJ35" s="507"/>
      <c r="DK35" s="507"/>
      <c r="DL35" s="507"/>
      <c r="DM35" s="507"/>
      <c r="DN35" s="507"/>
      <c r="DO35" s="508"/>
      <c r="DP35" s="742"/>
      <c r="DQ35" s="743"/>
      <c r="DR35" s="743"/>
      <c r="DS35" s="743"/>
      <c r="DT35" s="743"/>
      <c r="DU35" s="743"/>
      <c r="DV35" s="743"/>
      <c r="DW35" s="743"/>
      <c r="DX35" s="743"/>
      <c r="DY35" s="743"/>
      <c r="DZ35" s="743"/>
      <c r="EA35" s="743"/>
      <c r="EB35" s="743"/>
      <c r="EC35" s="743"/>
      <c r="ED35" s="743"/>
      <c r="EE35" s="743"/>
      <c r="EF35" s="743"/>
      <c r="EG35" s="743"/>
      <c r="EH35" s="743"/>
      <c r="EI35" s="743"/>
      <c r="EJ35" s="743"/>
      <c r="EK35" s="743"/>
      <c r="EL35" s="743"/>
      <c r="EM35" s="744"/>
      <c r="EN35" s="742">
        <v>1892119</v>
      </c>
      <c r="EO35" s="743"/>
      <c r="EP35" s="743"/>
      <c r="EQ35" s="743"/>
      <c r="ER35" s="743"/>
      <c r="ES35" s="743"/>
      <c r="ET35" s="743"/>
      <c r="EU35" s="743"/>
      <c r="EV35" s="743"/>
      <c r="EW35" s="743"/>
      <c r="EX35" s="743"/>
      <c r="EY35" s="743"/>
      <c r="EZ35" s="743"/>
      <c r="FA35" s="743"/>
      <c r="FB35" s="743"/>
      <c r="FC35" s="743"/>
      <c r="FD35" s="743"/>
      <c r="FE35" s="743"/>
      <c r="FF35" s="743"/>
      <c r="FG35" s="743"/>
      <c r="FH35" s="743"/>
      <c r="FI35" s="743"/>
      <c r="FJ35" s="743"/>
      <c r="FK35" s="745"/>
    </row>
    <row r="36" spans="1:167" s="23" customFormat="1" ht="49.5" customHeight="1" thickBot="1">
      <c r="A36" s="496" t="s">
        <v>619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7"/>
      <c r="AE36" s="498" t="s">
        <v>620</v>
      </c>
      <c r="AF36" s="499"/>
      <c r="AG36" s="499"/>
      <c r="AH36" s="499"/>
      <c r="AI36" s="499"/>
      <c r="AJ36" s="499"/>
      <c r="AK36" s="499"/>
      <c r="AL36" s="499"/>
      <c r="AM36" s="499"/>
      <c r="AN36" s="500"/>
      <c r="AO36" s="501" t="s">
        <v>519</v>
      </c>
      <c r="AP36" s="502"/>
      <c r="AQ36" s="502"/>
      <c r="AR36" s="502"/>
      <c r="AS36" s="502"/>
      <c r="AT36" s="502"/>
      <c r="AU36" s="502"/>
      <c r="AV36" s="502"/>
      <c r="AW36" s="502"/>
      <c r="AX36" s="503"/>
      <c r="AY36" s="481"/>
      <c r="AZ36" s="481"/>
      <c r="BA36" s="481"/>
      <c r="BB36" s="481"/>
      <c r="BC36" s="481"/>
      <c r="BD36" s="481"/>
      <c r="BE36" s="481"/>
      <c r="BF36" s="481"/>
      <c r="BG36" s="481"/>
      <c r="BH36" s="481"/>
      <c r="BI36" s="481"/>
      <c r="BJ36" s="481"/>
      <c r="BK36" s="481"/>
      <c r="BL36" s="481"/>
      <c r="BM36" s="481"/>
      <c r="BN36" s="481"/>
      <c r="BO36" s="481"/>
      <c r="BP36" s="481"/>
      <c r="BQ36" s="481"/>
      <c r="BR36" s="481"/>
      <c r="BS36" s="482"/>
      <c r="BT36" s="482"/>
      <c r="BU36" s="482"/>
      <c r="BV36" s="482"/>
      <c r="BW36" s="482"/>
      <c r="BX36" s="482"/>
      <c r="BY36" s="482"/>
      <c r="BZ36" s="482"/>
      <c r="CA36" s="482"/>
      <c r="CB36" s="482"/>
      <c r="CC36" s="482"/>
      <c r="CD36" s="482"/>
      <c r="CE36" s="482"/>
      <c r="CF36" s="482"/>
      <c r="CG36" s="482"/>
      <c r="CH36" s="482"/>
      <c r="CI36" s="482"/>
      <c r="CJ36" s="482"/>
      <c r="CK36" s="482"/>
      <c r="CL36" s="482"/>
      <c r="CM36" s="482"/>
      <c r="CN36" s="481"/>
      <c r="CO36" s="481"/>
      <c r="CP36" s="481"/>
      <c r="CQ36" s="481"/>
      <c r="CR36" s="481"/>
      <c r="CS36" s="481"/>
      <c r="CT36" s="481"/>
      <c r="CU36" s="481"/>
      <c r="CV36" s="481"/>
      <c r="CW36" s="481"/>
      <c r="CX36" s="481"/>
      <c r="CY36" s="481"/>
      <c r="CZ36" s="481"/>
      <c r="DA36" s="481"/>
      <c r="DB36" s="482"/>
      <c r="DC36" s="482"/>
      <c r="DD36" s="482"/>
      <c r="DE36" s="482"/>
      <c r="DF36" s="482"/>
      <c r="DG36" s="482"/>
      <c r="DH36" s="482"/>
      <c r="DI36" s="482"/>
      <c r="DJ36" s="482"/>
      <c r="DK36" s="482"/>
      <c r="DL36" s="482"/>
      <c r="DM36" s="482"/>
      <c r="DN36" s="482"/>
      <c r="DO36" s="482"/>
      <c r="DP36" s="742">
        <v>37362</v>
      </c>
      <c r="DQ36" s="743"/>
      <c r="DR36" s="743"/>
      <c r="DS36" s="743"/>
      <c r="DT36" s="743"/>
      <c r="DU36" s="743"/>
      <c r="DV36" s="743"/>
      <c r="DW36" s="743"/>
      <c r="DX36" s="743"/>
      <c r="DY36" s="743"/>
      <c r="DZ36" s="743"/>
      <c r="EA36" s="743"/>
      <c r="EB36" s="743"/>
      <c r="EC36" s="743"/>
      <c r="ED36" s="743"/>
      <c r="EE36" s="743"/>
      <c r="EF36" s="743"/>
      <c r="EG36" s="743"/>
      <c r="EH36" s="743"/>
      <c r="EI36" s="743"/>
      <c r="EJ36" s="743"/>
      <c r="EK36" s="743"/>
      <c r="EL36" s="743"/>
      <c r="EM36" s="744"/>
      <c r="EN36" s="482"/>
      <c r="EO36" s="482"/>
      <c r="EP36" s="482"/>
      <c r="EQ36" s="482"/>
      <c r="ER36" s="482"/>
      <c r="ES36" s="482"/>
      <c r="ET36" s="482"/>
      <c r="EU36" s="482"/>
      <c r="EV36" s="482"/>
      <c r="EW36" s="482"/>
      <c r="EX36" s="482"/>
      <c r="EY36" s="482"/>
      <c r="EZ36" s="482"/>
      <c r="FA36" s="482"/>
      <c r="FB36" s="482"/>
      <c r="FC36" s="482"/>
      <c r="FD36" s="482"/>
      <c r="FE36" s="482"/>
      <c r="FF36" s="482"/>
      <c r="FG36" s="482"/>
      <c r="FH36" s="482"/>
      <c r="FI36" s="482"/>
      <c r="FJ36" s="482"/>
      <c r="FK36" s="746"/>
    </row>
    <row r="37" spans="1:167" s="23" customFormat="1" ht="53.25" customHeight="1" thickBot="1">
      <c r="A37" s="496" t="s">
        <v>619</v>
      </c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7"/>
      <c r="AE37" s="498" t="s">
        <v>620</v>
      </c>
      <c r="AF37" s="499"/>
      <c r="AG37" s="499"/>
      <c r="AH37" s="499"/>
      <c r="AI37" s="499"/>
      <c r="AJ37" s="499"/>
      <c r="AK37" s="499"/>
      <c r="AL37" s="499"/>
      <c r="AM37" s="499"/>
      <c r="AN37" s="500"/>
      <c r="AO37" s="501" t="s">
        <v>163</v>
      </c>
      <c r="AP37" s="502"/>
      <c r="AQ37" s="502"/>
      <c r="AR37" s="502"/>
      <c r="AS37" s="502"/>
      <c r="AT37" s="502"/>
      <c r="AU37" s="502"/>
      <c r="AV37" s="502"/>
      <c r="AW37" s="502"/>
      <c r="AX37" s="503"/>
      <c r="AY37" s="481"/>
      <c r="AZ37" s="481"/>
      <c r="BA37" s="481"/>
      <c r="BB37" s="481"/>
      <c r="BC37" s="481"/>
      <c r="BD37" s="481"/>
      <c r="BE37" s="481"/>
      <c r="BF37" s="481"/>
      <c r="BG37" s="481"/>
      <c r="BH37" s="481"/>
      <c r="BI37" s="481"/>
      <c r="BJ37" s="481"/>
      <c r="BK37" s="481"/>
      <c r="BL37" s="481"/>
      <c r="BM37" s="481"/>
      <c r="BN37" s="481"/>
      <c r="BO37" s="481"/>
      <c r="BP37" s="481"/>
      <c r="BQ37" s="481"/>
      <c r="BR37" s="481"/>
      <c r="BS37" s="482"/>
      <c r="BT37" s="482"/>
      <c r="BU37" s="482"/>
      <c r="BV37" s="482"/>
      <c r="BW37" s="482"/>
      <c r="BX37" s="482"/>
      <c r="BY37" s="482"/>
      <c r="BZ37" s="482"/>
      <c r="CA37" s="482"/>
      <c r="CB37" s="482"/>
      <c r="CC37" s="482"/>
      <c r="CD37" s="482"/>
      <c r="CE37" s="482"/>
      <c r="CF37" s="482"/>
      <c r="CG37" s="482"/>
      <c r="CH37" s="482"/>
      <c r="CI37" s="482"/>
      <c r="CJ37" s="482"/>
      <c r="CK37" s="482"/>
      <c r="CL37" s="482"/>
      <c r="CM37" s="482"/>
      <c r="CN37" s="481"/>
      <c r="CO37" s="481"/>
      <c r="CP37" s="481"/>
      <c r="CQ37" s="481"/>
      <c r="CR37" s="481"/>
      <c r="CS37" s="481"/>
      <c r="CT37" s="481"/>
      <c r="CU37" s="481"/>
      <c r="CV37" s="481"/>
      <c r="CW37" s="481"/>
      <c r="CX37" s="481"/>
      <c r="CY37" s="481"/>
      <c r="CZ37" s="481"/>
      <c r="DA37" s="481"/>
      <c r="DB37" s="482"/>
      <c r="DC37" s="482"/>
      <c r="DD37" s="482"/>
      <c r="DE37" s="482"/>
      <c r="DF37" s="482"/>
      <c r="DG37" s="482"/>
      <c r="DH37" s="482"/>
      <c r="DI37" s="482"/>
      <c r="DJ37" s="482"/>
      <c r="DK37" s="482"/>
      <c r="DL37" s="482"/>
      <c r="DM37" s="482"/>
      <c r="DN37" s="482"/>
      <c r="DO37" s="482"/>
      <c r="DP37" s="742"/>
      <c r="DQ37" s="743"/>
      <c r="DR37" s="743"/>
      <c r="DS37" s="743"/>
      <c r="DT37" s="743"/>
      <c r="DU37" s="743"/>
      <c r="DV37" s="743"/>
      <c r="DW37" s="743"/>
      <c r="DX37" s="743"/>
      <c r="DY37" s="743"/>
      <c r="DZ37" s="743"/>
      <c r="EA37" s="743"/>
      <c r="EB37" s="743"/>
      <c r="EC37" s="743"/>
      <c r="ED37" s="743"/>
      <c r="EE37" s="743"/>
      <c r="EF37" s="743"/>
      <c r="EG37" s="743"/>
      <c r="EH37" s="743"/>
      <c r="EI37" s="743"/>
      <c r="EJ37" s="743"/>
      <c r="EK37" s="743"/>
      <c r="EL37" s="743"/>
      <c r="EM37" s="744"/>
      <c r="EN37" s="742">
        <v>37362</v>
      </c>
      <c r="EO37" s="743"/>
      <c r="EP37" s="743"/>
      <c r="EQ37" s="743"/>
      <c r="ER37" s="743"/>
      <c r="ES37" s="743"/>
      <c r="ET37" s="743"/>
      <c r="EU37" s="743"/>
      <c r="EV37" s="743"/>
      <c r="EW37" s="743"/>
      <c r="EX37" s="743"/>
      <c r="EY37" s="743"/>
      <c r="EZ37" s="743"/>
      <c r="FA37" s="743"/>
      <c r="FB37" s="743"/>
      <c r="FC37" s="743"/>
      <c r="FD37" s="743"/>
      <c r="FE37" s="743"/>
      <c r="FF37" s="743"/>
      <c r="FG37" s="743"/>
      <c r="FH37" s="743"/>
      <c r="FI37" s="743"/>
      <c r="FJ37" s="743"/>
      <c r="FK37" s="745"/>
    </row>
    <row r="38" spans="1:167" s="23" customFormat="1" ht="49.5" customHeight="1" thickBot="1">
      <c r="A38" s="496" t="s">
        <v>619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7"/>
      <c r="AE38" s="498" t="s">
        <v>621</v>
      </c>
      <c r="AF38" s="499"/>
      <c r="AG38" s="499"/>
      <c r="AH38" s="499"/>
      <c r="AI38" s="499"/>
      <c r="AJ38" s="499"/>
      <c r="AK38" s="499"/>
      <c r="AL38" s="499"/>
      <c r="AM38" s="499"/>
      <c r="AN38" s="500"/>
      <c r="AO38" s="501" t="s">
        <v>519</v>
      </c>
      <c r="AP38" s="502"/>
      <c r="AQ38" s="502"/>
      <c r="AR38" s="502"/>
      <c r="AS38" s="502"/>
      <c r="AT38" s="502"/>
      <c r="AU38" s="502"/>
      <c r="AV38" s="502"/>
      <c r="AW38" s="502"/>
      <c r="AX38" s="503"/>
      <c r="AY38" s="481"/>
      <c r="AZ38" s="481"/>
      <c r="BA38" s="481"/>
      <c r="BB38" s="481"/>
      <c r="BC38" s="481"/>
      <c r="BD38" s="481"/>
      <c r="BE38" s="481"/>
      <c r="BF38" s="481"/>
      <c r="BG38" s="481"/>
      <c r="BH38" s="481"/>
      <c r="BI38" s="481"/>
      <c r="BJ38" s="481"/>
      <c r="BK38" s="481"/>
      <c r="BL38" s="481"/>
      <c r="BM38" s="481"/>
      <c r="BN38" s="481"/>
      <c r="BO38" s="481"/>
      <c r="BP38" s="481"/>
      <c r="BQ38" s="481"/>
      <c r="BR38" s="481"/>
      <c r="BS38" s="482"/>
      <c r="BT38" s="482"/>
      <c r="BU38" s="482"/>
      <c r="BV38" s="482"/>
      <c r="BW38" s="482"/>
      <c r="BX38" s="482"/>
      <c r="BY38" s="482"/>
      <c r="BZ38" s="482"/>
      <c r="CA38" s="482"/>
      <c r="CB38" s="482"/>
      <c r="CC38" s="482"/>
      <c r="CD38" s="482"/>
      <c r="CE38" s="482"/>
      <c r="CF38" s="482"/>
      <c r="CG38" s="482"/>
      <c r="CH38" s="482"/>
      <c r="CI38" s="482"/>
      <c r="CJ38" s="482"/>
      <c r="CK38" s="482"/>
      <c r="CL38" s="482"/>
      <c r="CM38" s="482"/>
      <c r="CN38" s="481"/>
      <c r="CO38" s="481"/>
      <c r="CP38" s="481"/>
      <c r="CQ38" s="481"/>
      <c r="CR38" s="481"/>
      <c r="CS38" s="481"/>
      <c r="CT38" s="481"/>
      <c r="CU38" s="481"/>
      <c r="CV38" s="481"/>
      <c r="CW38" s="481"/>
      <c r="CX38" s="481"/>
      <c r="CY38" s="481"/>
      <c r="CZ38" s="481"/>
      <c r="DA38" s="481"/>
      <c r="DB38" s="482"/>
      <c r="DC38" s="482"/>
      <c r="DD38" s="482"/>
      <c r="DE38" s="482"/>
      <c r="DF38" s="482"/>
      <c r="DG38" s="482"/>
      <c r="DH38" s="482"/>
      <c r="DI38" s="482"/>
      <c r="DJ38" s="482"/>
      <c r="DK38" s="482"/>
      <c r="DL38" s="482"/>
      <c r="DM38" s="482"/>
      <c r="DN38" s="482"/>
      <c r="DO38" s="482"/>
      <c r="DP38" s="742">
        <v>7280</v>
      </c>
      <c r="DQ38" s="743"/>
      <c r="DR38" s="743"/>
      <c r="DS38" s="743"/>
      <c r="DT38" s="743"/>
      <c r="DU38" s="743"/>
      <c r="DV38" s="743"/>
      <c r="DW38" s="743"/>
      <c r="DX38" s="743"/>
      <c r="DY38" s="743"/>
      <c r="DZ38" s="743"/>
      <c r="EA38" s="743"/>
      <c r="EB38" s="743"/>
      <c r="EC38" s="743"/>
      <c r="ED38" s="743"/>
      <c r="EE38" s="743"/>
      <c r="EF38" s="743"/>
      <c r="EG38" s="743"/>
      <c r="EH38" s="743"/>
      <c r="EI38" s="743"/>
      <c r="EJ38" s="743"/>
      <c r="EK38" s="743"/>
      <c r="EL38" s="743"/>
      <c r="EM38" s="744"/>
      <c r="EN38" s="482"/>
      <c r="EO38" s="482"/>
      <c r="EP38" s="482"/>
      <c r="EQ38" s="482"/>
      <c r="ER38" s="482"/>
      <c r="ES38" s="482"/>
      <c r="ET38" s="482"/>
      <c r="EU38" s="482"/>
      <c r="EV38" s="482"/>
      <c r="EW38" s="482"/>
      <c r="EX38" s="482"/>
      <c r="EY38" s="482"/>
      <c r="EZ38" s="482"/>
      <c r="FA38" s="482"/>
      <c r="FB38" s="482"/>
      <c r="FC38" s="482"/>
      <c r="FD38" s="482"/>
      <c r="FE38" s="482"/>
      <c r="FF38" s="482"/>
      <c r="FG38" s="482"/>
      <c r="FH38" s="482"/>
      <c r="FI38" s="482"/>
      <c r="FJ38" s="482"/>
      <c r="FK38" s="746"/>
    </row>
    <row r="39" spans="1:167" s="23" customFormat="1" ht="53.25" customHeight="1">
      <c r="A39" s="496" t="s">
        <v>619</v>
      </c>
      <c r="B39" s="496"/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7"/>
      <c r="AE39" s="498" t="s">
        <v>621</v>
      </c>
      <c r="AF39" s="499"/>
      <c r="AG39" s="499"/>
      <c r="AH39" s="499"/>
      <c r="AI39" s="499"/>
      <c r="AJ39" s="499"/>
      <c r="AK39" s="499"/>
      <c r="AL39" s="499"/>
      <c r="AM39" s="499"/>
      <c r="AN39" s="500"/>
      <c r="AO39" s="501" t="s">
        <v>163</v>
      </c>
      <c r="AP39" s="502"/>
      <c r="AQ39" s="502"/>
      <c r="AR39" s="502"/>
      <c r="AS39" s="502"/>
      <c r="AT39" s="502"/>
      <c r="AU39" s="502"/>
      <c r="AV39" s="502"/>
      <c r="AW39" s="502"/>
      <c r="AX39" s="503"/>
      <c r="AY39" s="481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2"/>
      <c r="BT39" s="482"/>
      <c r="BU39" s="482"/>
      <c r="BV39" s="482"/>
      <c r="BW39" s="482"/>
      <c r="BX39" s="482"/>
      <c r="BY39" s="482"/>
      <c r="BZ39" s="482"/>
      <c r="CA39" s="482"/>
      <c r="CB39" s="482"/>
      <c r="CC39" s="482"/>
      <c r="CD39" s="482"/>
      <c r="CE39" s="482"/>
      <c r="CF39" s="482"/>
      <c r="CG39" s="482"/>
      <c r="CH39" s="482"/>
      <c r="CI39" s="482"/>
      <c r="CJ39" s="482"/>
      <c r="CK39" s="482"/>
      <c r="CL39" s="482"/>
      <c r="CM39" s="482"/>
      <c r="CN39" s="481"/>
      <c r="CO39" s="481"/>
      <c r="CP39" s="481"/>
      <c r="CQ39" s="481"/>
      <c r="CR39" s="481"/>
      <c r="CS39" s="481"/>
      <c r="CT39" s="481"/>
      <c r="CU39" s="481"/>
      <c r="CV39" s="481"/>
      <c r="CW39" s="481"/>
      <c r="CX39" s="481"/>
      <c r="CY39" s="481"/>
      <c r="CZ39" s="481"/>
      <c r="DA39" s="481"/>
      <c r="DB39" s="482"/>
      <c r="DC39" s="482"/>
      <c r="DD39" s="482"/>
      <c r="DE39" s="482"/>
      <c r="DF39" s="482"/>
      <c r="DG39" s="482"/>
      <c r="DH39" s="482"/>
      <c r="DI39" s="482"/>
      <c r="DJ39" s="482"/>
      <c r="DK39" s="482"/>
      <c r="DL39" s="482"/>
      <c r="DM39" s="482"/>
      <c r="DN39" s="482"/>
      <c r="DO39" s="482"/>
      <c r="DP39" s="742"/>
      <c r="DQ39" s="743"/>
      <c r="DR39" s="743"/>
      <c r="DS39" s="743"/>
      <c r="DT39" s="743"/>
      <c r="DU39" s="743"/>
      <c r="DV39" s="743"/>
      <c r="DW39" s="743"/>
      <c r="DX39" s="743"/>
      <c r="DY39" s="743"/>
      <c r="DZ39" s="743"/>
      <c r="EA39" s="743"/>
      <c r="EB39" s="743"/>
      <c r="EC39" s="743"/>
      <c r="ED39" s="743"/>
      <c r="EE39" s="743"/>
      <c r="EF39" s="743"/>
      <c r="EG39" s="743"/>
      <c r="EH39" s="743"/>
      <c r="EI39" s="743"/>
      <c r="EJ39" s="743"/>
      <c r="EK39" s="743"/>
      <c r="EL39" s="743"/>
      <c r="EM39" s="744"/>
      <c r="EN39" s="742">
        <v>7280</v>
      </c>
      <c r="EO39" s="743"/>
      <c r="EP39" s="743"/>
      <c r="EQ39" s="743"/>
      <c r="ER39" s="743"/>
      <c r="ES39" s="743"/>
      <c r="ET39" s="743"/>
      <c r="EU39" s="743"/>
      <c r="EV39" s="743"/>
      <c r="EW39" s="743"/>
      <c r="EX39" s="743"/>
      <c r="EY39" s="743"/>
      <c r="EZ39" s="743"/>
      <c r="FA39" s="743"/>
      <c r="FB39" s="743"/>
      <c r="FC39" s="743"/>
      <c r="FD39" s="743"/>
      <c r="FE39" s="743"/>
      <c r="FF39" s="743"/>
      <c r="FG39" s="743"/>
      <c r="FH39" s="743"/>
      <c r="FI39" s="743"/>
      <c r="FJ39" s="743"/>
      <c r="FK39" s="745"/>
    </row>
    <row r="40" spans="69:167" s="31" customFormat="1" ht="12" customHeight="1" thickBot="1">
      <c r="BQ40" s="32" t="s">
        <v>250</v>
      </c>
      <c r="BS40" s="487"/>
      <c r="BT40" s="488"/>
      <c r="BU40" s="488"/>
      <c r="BV40" s="488"/>
      <c r="BW40" s="488"/>
      <c r="BX40" s="488"/>
      <c r="BY40" s="488"/>
      <c r="BZ40" s="488"/>
      <c r="CA40" s="488"/>
      <c r="CB40" s="488"/>
      <c r="CC40" s="488"/>
      <c r="CD40" s="488"/>
      <c r="CE40" s="488"/>
      <c r="CF40" s="488"/>
      <c r="CG40" s="488"/>
      <c r="CH40" s="488"/>
      <c r="CI40" s="488"/>
      <c r="CJ40" s="488"/>
      <c r="CK40" s="488"/>
      <c r="CL40" s="488"/>
      <c r="CM40" s="489"/>
      <c r="CN40" s="490" t="s">
        <v>36</v>
      </c>
      <c r="CO40" s="490"/>
      <c r="CP40" s="490"/>
      <c r="CQ40" s="490"/>
      <c r="CR40" s="490"/>
      <c r="CS40" s="490"/>
      <c r="CT40" s="490"/>
      <c r="CU40" s="490"/>
      <c r="CV40" s="490"/>
      <c r="CW40" s="490"/>
      <c r="CX40" s="490"/>
      <c r="CY40" s="490"/>
      <c r="CZ40" s="490"/>
      <c r="DA40" s="490"/>
      <c r="DB40" s="491"/>
      <c r="DC40" s="491"/>
      <c r="DD40" s="491"/>
      <c r="DE40" s="491"/>
      <c r="DF40" s="491"/>
      <c r="DG40" s="491"/>
      <c r="DH40" s="491"/>
      <c r="DI40" s="491"/>
      <c r="DJ40" s="491"/>
      <c r="DK40" s="491"/>
      <c r="DL40" s="491"/>
      <c r="DM40" s="491"/>
      <c r="DN40" s="491"/>
      <c r="DO40" s="491"/>
      <c r="DP40" s="750">
        <f>SUM(DP34:EM35)+DP36+DP38</f>
        <v>1936761</v>
      </c>
      <c r="DQ40" s="750"/>
      <c r="DR40" s="750"/>
      <c r="DS40" s="750"/>
      <c r="DT40" s="750"/>
      <c r="DU40" s="750"/>
      <c r="DV40" s="750"/>
      <c r="DW40" s="750"/>
      <c r="DX40" s="750"/>
      <c r="DY40" s="750"/>
      <c r="DZ40" s="750"/>
      <c r="EA40" s="750"/>
      <c r="EB40" s="750"/>
      <c r="EC40" s="750"/>
      <c r="ED40" s="750"/>
      <c r="EE40" s="750"/>
      <c r="EF40" s="750"/>
      <c r="EG40" s="750"/>
      <c r="EH40" s="750"/>
      <c r="EI40" s="750"/>
      <c r="EJ40" s="750"/>
      <c r="EK40" s="750"/>
      <c r="EL40" s="750"/>
      <c r="EM40" s="750"/>
      <c r="EN40" s="750">
        <f>SUM(EN35:FK35)+EN37+EN39</f>
        <v>1936761</v>
      </c>
      <c r="EO40" s="750"/>
      <c r="EP40" s="750"/>
      <c r="EQ40" s="750"/>
      <c r="ER40" s="750"/>
      <c r="ES40" s="750"/>
      <c r="ET40" s="750"/>
      <c r="EU40" s="750"/>
      <c r="EV40" s="750"/>
      <c r="EW40" s="750"/>
      <c r="EX40" s="750"/>
      <c r="EY40" s="750"/>
      <c r="EZ40" s="750"/>
      <c r="FA40" s="750"/>
      <c r="FB40" s="750"/>
      <c r="FC40" s="750"/>
      <c r="FD40" s="750"/>
      <c r="FE40" s="750"/>
      <c r="FF40" s="750"/>
      <c r="FG40" s="750"/>
      <c r="FH40" s="750"/>
      <c r="FI40" s="750"/>
      <c r="FJ40" s="750"/>
      <c r="FK40" s="751"/>
    </row>
    <row r="41" ht="4.5" customHeight="1" thickBot="1"/>
    <row r="42" spans="150:167" s="23" customFormat="1" ht="10.5" customHeight="1">
      <c r="ET42" s="24"/>
      <c r="EU42" s="24"/>
      <c r="EX42" s="24" t="s">
        <v>251</v>
      </c>
      <c r="EZ42" s="475"/>
      <c r="FA42" s="476"/>
      <c r="FB42" s="476"/>
      <c r="FC42" s="476"/>
      <c r="FD42" s="476"/>
      <c r="FE42" s="476"/>
      <c r="FF42" s="476"/>
      <c r="FG42" s="476"/>
      <c r="FH42" s="476"/>
      <c r="FI42" s="476"/>
      <c r="FJ42" s="476"/>
      <c r="FK42" s="477"/>
    </row>
    <row r="43" spans="1:167" s="23" customFormat="1" ht="10.5" customHeight="1" thickBot="1">
      <c r="A43" s="23" t="s">
        <v>252</v>
      </c>
      <c r="N43" s="468"/>
      <c r="O43" s="468"/>
      <c r="P43" s="468"/>
      <c r="Q43" s="468"/>
      <c r="R43" s="468"/>
      <c r="S43" s="468"/>
      <c r="T43" s="468"/>
      <c r="U43" s="468"/>
      <c r="V43" s="468"/>
      <c r="W43" s="468"/>
      <c r="X43" s="468"/>
      <c r="Y43" s="468"/>
      <c r="Z43" s="468"/>
      <c r="AA43" s="468"/>
      <c r="AB43" s="468"/>
      <c r="AC43" s="468"/>
      <c r="AD43" s="468"/>
      <c r="AE43" s="468"/>
      <c r="AF43" s="468"/>
      <c r="AH43" s="468" t="s">
        <v>570</v>
      </c>
      <c r="AI43" s="468"/>
      <c r="AJ43" s="468"/>
      <c r="AK43" s="468"/>
      <c r="AL43" s="468"/>
      <c r="AM43" s="468"/>
      <c r="AN43" s="468"/>
      <c r="AO43" s="468"/>
      <c r="AP43" s="468"/>
      <c r="AQ43" s="468"/>
      <c r="AR43" s="468"/>
      <c r="AS43" s="468"/>
      <c r="AT43" s="468"/>
      <c r="AU43" s="468"/>
      <c r="AV43" s="468"/>
      <c r="AW43" s="468"/>
      <c r="AX43" s="468"/>
      <c r="AY43" s="468"/>
      <c r="AZ43" s="468"/>
      <c r="BA43" s="468"/>
      <c r="BB43" s="468"/>
      <c r="BC43" s="468"/>
      <c r="BD43" s="468"/>
      <c r="BE43" s="468"/>
      <c r="BF43" s="468"/>
      <c r="ET43" s="24"/>
      <c r="EU43" s="24"/>
      <c r="EW43" s="31"/>
      <c r="EX43" s="24" t="s">
        <v>253</v>
      </c>
      <c r="EZ43" s="478"/>
      <c r="FA43" s="479"/>
      <c r="FB43" s="479"/>
      <c r="FC43" s="479"/>
      <c r="FD43" s="479"/>
      <c r="FE43" s="479"/>
      <c r="FF43" s="479"/>
      <c r="FG43" s="479"/>
      <c r="FH43" s="479"/>
      <c r="FI43" s="479"/>
      <c r="FJ43" s="479"/>
      <c r="FK43" s="480"/>
    </row>
    <row r="44" spans="14:58" s="22" customFormat="1" ht="10.5" customHeight="1" thickBot="1">
      <c r="N44" s="473" t="s">
        <v>17</v>
      </c>
      <c r="O44" s="473"/>
      <c r="P44" s="473"/>
      <c r="Q44" s="473"/>
      <c r="R44" s="473"/>
      <c r="S44" s="473"/>
      <c r="T44" s="473"/>
      <c r="U44" s="473"/>
      <c r="V44" s="473"/>
      <c r="W44" s="473"/>
      <c r="X44" s="473"/>
      <c r="Y44" s="473"/>
      <c r="Z44" s="473"/>
      <c r="AA44" s="473"/>
      <c r="AB44" s="473"/>
      <c r="AC44" s="473"/>
      <c r="AD44" s="473"/>
      <c r="AE44" s="473"/>
      <c r="AF44" s="473"/>
      <c r="AH44" s="474" t="s">
        <v>18</v>
      </c>
      <c r="AI44" s="474"/>
      <c r="AJ44" s="474"/>
      <c r="AK44" s="474"/>
      <c r="AL44" s="474"/>
      <c r="AM44" s="474"/>
      <c r="AN44" s="474"/>
      <c r="AO44" s="474"/>
      <c r="AP44" s="474"/>
      <c r="AQ44" s="474"/>
      <c r="AR44" s="474"/>
      <c r="AS44" s="474"/>
      <c r="AT44" s="474"/>
      <c r="AU44" s="474"/>
      <c r="AV44" s="474"/>
      <c r="AW44" s="474"/>
      <c r="AX44" s="474"/>
      <c r="AY44" s="474"/>
      <c r="AZ44" s="474"/>
      <c r="BA44" s="474"/>
      <c r="BB44" s="474"/>
      <c r="BC44" s="474"/>
      <c r="BD44" s="474"/>
      <c r="BE44" s="474"/>
      <c r="BF44" s="474"/>
    </row>
    <row r="45" spans="1:167" ht="10.5" customHeight="1">
      <c r="A45" s="23" t="s">
        <v>254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X45" s="469" t="s">
        <v>255</v>
      </c>
      <c r="BY45" s="470"/>
      <c r="BZ45" s="470"/>
      <c r="CA45" s="470"/>
      <c r="CB45" s="470"/>
      <c r="CC45" s="470"/>
      <c r="CD45" s="470"/>
      <c r="CE45" s="470"/>
      <c r="CF45" s="470"/>
      <c r="CG45" s="470"/>
      <c r="CH45" s="470"/>
      <c r="CI45" s="470"/>
      <c r="CJ45" s="470"/>
      <c r="CK45" s="470"/>
      <c r="CL45" s="470"/>
      <c r="CM45" s="470"/>
      <c r="CN45" s="470"/>
      <c r="CO45" s="470"/>
      <c r="CP45" s="470"/>
      <c r="CQ45" s="470"/>
      <c r="CR45" s="470"/>
      <c r="CS45" s="470"/>
      <c r="CT45" s="470"/>
      <c r="CU45" s="470"/>
      <c r="CV45" s="470"/>
      <c r="CW45" s="470"/>
      <c r="CX45" s="470"/>
      <c r="CY45" s="470"/>
      <c r="CZ45" s="470"/>
      <c r="DA45" s="470"/>
      <c r="DB45" s="470"/>
      <c r="DC45" s="470"/>
      <c r="DD45" s="470"/>
      <c r="DE45" s="470"/>
      <c r="DF45" s="470"/>
      <c r="DG45" s="470"/>
      <c r="DH45" s="470"/>
      <c r="DI45" s="470"/>
      <c r="DJ45" s="470"/>
      <c r="DK45" s="470"/>
      <c r="DL45" s="470"/>
      <c r="DM45" s="470"/>
      <c r="DN45" s="470"/>
      <c r="DO45" s="470"/>
      <c r="DP45" s="470"/>
      <c r="DQ45" s="470"/>
      <c r="DR45" s="470"/>
      <c r="DS45" s="470"/>
      <c r="DT45" s="470"/>
      <c r="DU45" s="470"/>
      <c r="DV45" s="470"/>
      <c r="DW45" s="470"/>
      <c r="DX45" s="470"/>
      <c r="DY45" s="470"/>
      <c r="DZ45" s="470"/>
      <c r="EA45" s="470"/>
      <c r="EB45" s="470"/>
      <c r="EC45" s="470"/>
      <c r="ED45" s="470"/>
      <c r="EE45" s="470"/>
      <c r="EF45" s="470"/>
      <c r="EG45" s="470"/>
      <c r="EH45" s="470"/>
      <c r="EI45" s="470"/>
      <c r="EJ45" s="470"/>
      <c r="EK45" s="470"/>
      <c r="EL45" s="470"/>
      <c r="EM45" s="52"/>
      <c r="EN45" s="52"/>
      <c r="EO45" s="52"/>
      <c r="EP45" s="52"/>
      <c r="EQ45" s="52"/>
      <c r="ER45" s="52"/>
      <c r="ES45" s="52"/>
      <c r="ET45" s="52"/>
      <c r="EU45" s="52"/>
      <c r="EV45" s="52"/>
      <c r="EW45" s="52"/>
      <c r="EX45" s="52"/>
      <c r="EY45" s="52"/>
      <c r="EZ45" s="52"/>
      <c r="FA45" s="52"/>
      <c r="FB45" s="52"/>
      <c r="FC45" s="52"/>
      <c r="FD45" s="52"/>
      <c r="FE45" s="52"/>
      <c r="FF45" s="52"/>
      <c r="FG45" s="52"/>
      <c r="FH45" s="52"/>
      <c r="FI45" s="52"/>
      <c r="FJ45" s="52"/>
      <c r="FK45" s="53"/>
    </row>
    <row r="46" spans="1:167" ht="10.5" customHeight="1">
      <c r="A46" s="23" t="s">
        <v>256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X46" s="471" t="s">
        <v>257</v>
      </c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2"/>
      <c r="CX46" s="472"/>
      <c r="CY46" s="472"/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2"/>
      <c r="DT46" s="472"/>
      <c r="DU46" s="472"/>
      <c r="DV46" s="472"/>
      <c r="DW46" s="472"/>
      <c r="DX46" s="472"/>
      <c r="DY46" s="472"/>
      <c r="DZ46" s="472"/>
      <c r="EA46" s="472"/>
      <c r="EB46" s="472"/>
      <c r="EC46" s="472"/>
      <c r="ED46" s="472"/>
      <c r="EE46" s="472"/>
      <c r="EF46" s="472"/>
      <c r="EG46" s="472"/>
      <c r="EH46" s="472"/>
      <c r="EI46" s="472"/>
      <c r="EJ46" s="472"/>
      <c r="EK46" s="472"/>
      <c r="EL46" s="472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5"/>
    </row>
    <row r="47" spans="1:167" ht="10.5" customHeight="1">
      <c r="A47" s="23" t="s">
        <v>258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H47" s="468"/>
      <c r="AI47" s="468"/>
      <c r="AJ47" s="468"/>
      <c r="AK47" s="468"/>
      <c r="AL47" s="468"/>
      <c r="AM47" s="468"/>
      <c r="AN47" s="468"/>
      <c r="AO47" s="468"/>
      <c r="AP47" s="468"/>
      <c r="AQ47" s="468"/>
      <c r="AR47" s="468"/>
      <c r="AS47" s="468"/>
      <c r="AT47" s="468"/>
      <c r="AU47" s="468"/>
      <c r="AV47" s="468"/>
      <c r="AW47" s="468"/>
      <c r="AX47" s="468"/>
      <c r="AY47" s="468"/>
      <c r="AZ47" s="468"/>
      <c r="BA47" s="468"/>
      <c r="BB47" s="468"/>
      <c r="BC47" s="468"/>
      <c r="BD47" s="468"/>
      <c r="BE47" s="468"/>
      <c r="BF47" s="468"/>
      <c r="BX47" s="59"/>
      <c r="BY47" s="23" t="s">
        <v>259</v>
      </c>
      <c r="CL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45"/>
    </row>
    <row r="48" spans="14:167" ht="10.5" customHeight="1">
      <c r="N48" s="473" t="s">
        <v>17</v>
      </c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3"/>
      <c r="AF48" s="473"/>
      <c r="AH48" s="474" t="s">
        <v>18</v>
      </c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4"/>
      <c r="BF48" s="474"/>
      <c r="BX48" s="59"/>
      <c r="BY48" s="23" t="s">
        <v>260</v>
      </c>
      <c r="CL48" s="468"/>
      <c r="CM48" s="468"/>
      <c r="CN48" s="468"/>
      <c r="CO48" s="468"/>
      <c r="CP48" s="468"/>
      <c r="CQ48" s="468"/>
      <c r="CR48" s="468"/>
      <c r="CS48" s="468"/>
      <c r="CT48" s="468"/>
      <c r="CU48" s="468"/>
      <c r="CV48" s="468"/>
      <c r="CW48" s="468"/>
      <c r="CX48" s="468"/>
      <c r="CZ48" s="468"/>
      <c r="DA48" s="468"/>
      <c r="DB48" s="468"/>
      <c r="DC48" s="468"/>
      <c r="DD48" s="468"/>
      <c r="DE48" s="468"/>
      <c r="DF48" s="468"/>
      <c r="DG48" s="468"/>
      <c r="DH48" s="468"/>
      <c r="DJ48" s="468"/>
      <c r="DK48" s="468"/>
      <c r="DL48" s="468"/>
      <c r="DM48" s="468"/>
      <c r="DN48" s="468"/>
      <c r="DO48" s="468"/>
      <c r="DP48" s="468"/>
      <c r="DQ48" s="468"/>
      <c r="DR48" s="468"/>
      <c r="DS48" s="468"/>
      <c r="DT48" s="468"/>
      <c r="DU48" s="468"/>
      <c r="DV48" s="468"/>
      <c r="DW48" s="468"/>
      <c r="DX48" s="468"/>
      <c r="DY48" s="468"/>
      <c r="DZ48" s="468"/>
      <c r="EA48" s="468"/>
      <c r="EC48" s="464"/>
      <c r="ED48" s="464"/>
      <c r="EE48" s="464"/>
      <c r="EF48" s="464"/>
      <c r="EG48" s="464"/>
      <c r="EH48" s="464"/>
      <c r="EI48" s="464"/>
      <c r="EJ48" s="464"/>
      <c r="EK48" s="464"/>
      <c r="EL48" s="464"/>
      <c r="FJ48" s="23"/>
      <c r="FK48" s="45"/>
    </row>
    <row r="49" spans="1:167" ht="10.5" customHeight="1">
      <c r="A49" s="23" t="s">
        <v>259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X49" s="59"/>
      <c r="CL49" s="466" t="s">
        <v>142</v>
      </c>
      <c r="CM49" s="466"/>
      <c r="CN49" s="466"/>
      <c r="CO49" s="466"/>
      <c r="CP49" s="466"/>
      <c r="CQ49" s="466"/>
      <c r="CR49" s="466"/>
      <c r="CS49" s="466"/>
      <c r="CT49" s="466"/>
      <c r="CU49" s="466"/>
      <c r="CV49" s="466"/>
      <c r="CW49" s="466"/>
      <c r="CX49" s="466"/>
      <c r="CZ49" s="466" t="s">
        <v>17</v>
      </c>
      <c r="DA49" s="466"/>
      <c r="DB49" s="466"/>
      <c r="DC49" s="466"/>
      <c r="DD49" s="466"/>
      <c r="DE49" s="466"/>
      <c r="DF49" s="466"/>
      <c r="DG49" s="466"/>
      <c r="DH49" s="466"/>
      <c r="DJ49" s="466" t="s">
        <v>18</v>
      </c>
      <c r="DK49" s="466"/>
      <c r="DL49" s="466"/>
      <c r="DM49" s="466"/>
      <c r="DN49" s="466"/>
      <c r="DO49" s="466"/>
      <c r="DP49" s="466"/>
      <c r="DQ49" s="466"/>
      <c r="DR49" s="466"/>
      <c r="DS49" s="466"/>
      <c r="DT49" s="466"/>
      <c r="DU49" s="466"/>
      <c r="DV49" s="466"/>
      <c r="DW49" s="466"/>
      <c r="DX49" s="466"/>
      <c r="DY49" s="466"/>
      <c r="DZ49" s="466"/>
      <c r="EA49" s="466"/>
      <c r="EC49" s="466" t="s">
        <v>145</v>
      </c>
      <c r="ED49" s="466"/>
      <c r="EE49" s="466"/>
      <c r="EF49" s="466"/>
      <c r="EG49" s="466"/>
      <c r="EH49" s="466"/>
      <c r="EI49" s="466"/>
      <c r="EJ49" s="466"/>
      <c r="EK49" s="466"/>
      <c r="EL49" s="466"/>
      <c r="FJ49" s="46"/>
      <c r="FK49" s="45"/>
    </row>
    <row r="50" spans="1:167" ht="10.5" customHeight="1">
      <c r="A50" s="23" t="s">
        <v>260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468"/>
      <c r="O50" s="468"/>
      <c r="P50" s="468"/>
      <c r="Q50" s="468"/>
      <c r="R50" s="468"/>
      <c r="S50" s="468"/>
      <c r="T50" s="468"/>
      <c r="U50" s="468"/>
      <c r="V50" s="468"/>
      <c r="W50" s="468"/>
      <c r="X50" s="468"/>
      <c r="Y50" s="468"/>
      <c r="Z50" s="468"/>
      <c r="AA50" s="468"/>
      <c r="AB50" s="468"/>
      <c r="AD50" s="468"/>
      <c r="AE50" s="468"/>
      <c r="AF50" s="468"/>
      <c r="AG50" s="468"/>
      <c r="AH50" s="468"/>
      <c r="AI50" s="468"/>
      <c r="AJ50" s="468"/>
      <c r="AK50" s="468"/>
      <c r="AL50" s="468"/>
      <c r="AM50" s="468"/>
      <c r="AO50" s="468" t="s">
        <v>571</v>
      </c>
      <c r="AP50" s="468"/>
      <c r="AQ50" s="468"/>
      <c r="AR50" s="468"/>
      <c r="AS50" s="468"/>
      <c r="AT50" s="468"/>
      <c r="AU50" s="468"/>
      <c r="AV50" s="468"/>
      <c r="AW50" s="468"/>
      <c r="AX50" s="468"/>
      <c r="AY50" s="468"/>
      <c r="AZ50" s="468"/>
      <c r="BA50" s="468"/>
      <c r="BB50" s="468"/>
      <c r="BC50" s="468"/>
      <c r="BD50" s="468"/>
      <c r="BE50" s="468"/>
      <c r="BF50" s="468"/>
      <c r="BH50" s="464" t="s">
        <v>572</v>
      </c>
      <c r="BI50" s="464"/>
      <c r="BJ50" s="464"/>
      <c r="BK50" s="464"/>
      <c r="BL50" s="464"/>
      <c r="BM50" s="464"/>
      <c r="BN50" s="464"/>
      <c r="BO50" s="464"/>
      <c r="BP50" s="464"/>
      <c r="BQ50" s="464"/>
      <c r="BR50" s="464"/>
      <c r="BS50" s="464"/>
      <c r="BT50" s="464"/>
      <c r="BU50" s="464"/>
      <c r="BX50" s="59"/>
      <c r="BY50" s="463" t="s">
        <v>19</v>
      </c>
      <c r="BZ50" s="463"/>
      <c r="CA50" s="464"/>
      <c r="CB50" s="464"/>
      <c r="CC50" s="464"/>
      <c r="CD50" s="464"/>
      <c r="CE50" s="464"/>
      <c r="CF50" s="462" t="s">
        <v>19</v>
      </c>
      <c r="CG50" s="462"/>
      <c r="CH50" s="464"/>
      <c r="CI50" s="464"/>
      <c r="CJ50" s="464"/>
      <c r="CK50" s="464"/>
      <c r="CL50" s="464"/>
      <c r="CM50" s="464"/>
      <c r="CN50" s="464"/>
      <c r="CO50" s="464"/>
      <c r="CP50" s="464"/>
      <c r="CQ50" s="464"/>
      <c r="CR50" s="464"/>
      <c r="CS50" s="464"/>
      <c r="CT50" s="464"/>
      <c r="CU50" s="464"/>
      <c r="CV50" s="464"/>
      <c r="CW50" s="464"/>
      <c r="CX50" s="464"/>
      <c r="CY50" s="464"/>
      <c r="CZ50" s="464"/>
      <c r="DA50" s="464"/>
      <c r="DB50" s="464"/>
      <c r="DC50" s="464"/>
      <c r="DD50" s="464"/>
      <c r="DE50" s="463">
        <v>20</v>
      </c>
      <c r="DF50" s="463"/>
      <c r="DG50" s="463"/>
      <c r="DH50" s="463"/>
      <c r="DI50" s="465"/>
      <c r="DJ50" s="465"/>
      <c r="DK50" s="465"/>
      <c r="DL50" s="462" t="s">
        <v>3</v>
      </c>
      <c r="DM50" s="462"/>
      <c r="DN50" s="462"/>
      <c r="ED50" s="23"/>
      <c r="EE50" s="23"/>
      <c r="EF50" s="23"/>
      <c r="EG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45"/>
    </row>
    <row r="51" spans="14:167" s="22" customFormat="1" ht="9.75" customHeight="1" thickBot="1">
      <c r="N51" s="466" t="s">
        <v>142</v>
      </c>
      <c r="O51" s="466"/>
      <c r="P51" s="466"/>
      <c r="Q51" s="466"/>
      <c r="R51" s="466"/>
      <c r="S51" s="466"/>
      <c r="T51" s="466"/>
      <c r="U51" s="466"/>
      <c r="V51" s="466"/>
      <c r="W51" s="466"/>
      <c r="X51" s="466"/>
      <c r="Y51" s="466"/>
      <c r="Z51" s="466"/>
      <c r="AA51" s="466"/>
      <c r="AB51" s="466"/>
      <c r="AD51" s="466" t="s">
        <v>17</v>
      </c>
      <c r="AE51" s="466"/>
      <c r="AF51" s="466"/>
      <c r="AG51" s="466"/>
      <c r="AH51" s="466"/>
      <c r="AI51" s="466"/>
      <c r="AJ51" s="466"/>
      <c r="AK51" s="466"/>
      <c r="AL51" s="466"/>
      <c r="AM51" s="466"/>
      <c r="AO51" s="466" t="s">
        <v>18</v>
      </c>
      <c r="AP51" s="466"/>
      <c r="AQ51" s="466"/>
      <c r="AR51" s="466"/>
      <c r="AS51" s="466"/>
      <c r="AT51" s="466"/>
      <c r="AU51" s="466"/>
      <c r="AV51" s="466"/>
      <c r="AW51" s="466"/>
      <c r="AX51" s="466"/>
      <c r="AY51" s="466"/>
      <c r="AZ51" s="466"/>
      <c r="BA51" s="466"/>
      <c r="BB51" s="466"/>
      <c r="BC51" s="466"/>
      <c r="BD51" s="466"/>
      <c r="BE51" s="466"/>
      <c r="BF51" s="466"/>
      <c r="BH51" s="467" t="s">
        <v>145</v>
      </c>
      <c r="BI51" s="467"/>
      <c r="BJ51" s="467"/>
      <c r="BK51" s="467"/>
      <c r="BL51" s="467"/>
      <c r="BM51" s="467"/>
      <c r="BN51" s="467"/>
      <c r="BO51" s="467"/>
      <c r="BP51" s="467"/>
      <c r="BQ51" s="467"/>
      <c r="BR51" s="467"/>
      <c r="BS51" s="467"/>
      <c r="BT51" s="467"/>
      <c r="BU51" s="467"/>
      <c r="BX51" s="47"/>
      <c r="BY51" s="48"/>
      <c r="BZ51" s="48"/>
      <c r="CA51" s="48"/>
      <c r="CB51" s="48"/>
      <c r="CC51" s="48"/>
      <c r="CD51" s="48"/>
      <c r="CE51" s="48"/>
      <c r="CF51" s="48"/>
      <c r="CG51" s="48"/>
      <c r="CH51" s="48"/>
      <c r="CI51" s="48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CT51" s="48"/>
      <c r="CU51" s="48"/>
      <c r="CV51" s="48"/>
      <c r="CW51" s="48"/>
      <c r="CX51" s="48"/>
      <c r="CY51" s="48"/>
      <c r="CZ51" s="48"/>
      <c r="DA51" s="48"/>
      <c r="DB51" s="48"/>
      <c r="DC51" s="48"/>
      <c r="DD51" s="48"/>
      <c r="DE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9"/>
    </row>
    <row r="52" spans="1:42" s="23" customFormat="1" ht="10.5" customHeight="1">
      <c r="A52" s="463" t="s">
        <v>19</v>
      </c>
      <c r="B52" s="463"/>
      <c r="C52" s="464" t="s">
        <v>554</v>
      </c>
      <c r="D52" s="464"/>
      <c r="E52" s="464"/>
      <c r="F52" s="464"/>
      <c r="G52" s="464"/>
      <c r="H52" s="462" t="s">
        <v>19</v>
      </c>
      <c r="I52" s="462"/>
      <c r="J52" s="464" t="s">
        <v>573</v>
      </c>
      <c r="K52" s="464"/>
      <c r="L52" s="464"/>
      <c r="M52" s="464"/>
      <c r="N52" s="464"/>
      <c r="O52" s="464"/>
      <c r="P52" s="464"/>
      <c r="Q52" s="464"/>
      <c r="R52" s="464"/>
      <c r="S52" s="464"/>
      <c r="T52" s="464"/>
      <c r="U52" s="464"/>
      <c r="V52" s="464"/>
      <c r="W52" s="464"/>
      <c r="X52" s="464"/>
      <c r="Y52" s="464"/>
      <c r="Z52" s="464"/>
      <c r="AA52" s="464"/>
      <c r="AB52" s="464"/>
      <c r="AC52" s="464"/>
      <c r="AD52" s="464"/>
      <c r="AE52" s="464"/>
      <c r="AF52" s="464"/>
      <c r="AG52" s="463">
        <v>20</v>
      </c>
      <c r="AH52" s="463"/>
      <c r="AI52" s="463"/>
      <c r="AJ52" s="463"/>
      <c r="AK52" s="465" t="s">
        <v>554</v>
      </c>
      <c r="AL52" s="465"/>
      <c r="AM52" s="465"/>
      <c r="AN52" s="462" t="s">
        <v>3</v>
      </c>
      <c r="AO52" s="462"/>
      <c r="AP52" s="462"/>
    </row>
    <row r="53" s="23" customFormat="1" ht="3" customHeight="1"/>
  </sheetData>
  <sheetProtection/>
  <mergeCells count="172">
    <mergeCell ref="AN52:AP52"/>
    <mergeCell ref="A52:B52"/>
    <mergeCell ref="C52:G52"/>
    <mergeCell ref="H52:I52"/>
    <mergeCell ref="J52:AF52"/>
    <mergeCell ref="AG52:AJ52"/>
    <mergeCell ref="AK52:AM52"/>
    <mergeCell ref="CF50:CG50"/>
    <mergeCell ref="CH50:DD50"/>
    <mergeCell ref="DE50:DH50"/>
    <mergeCell ref="DI50:DK50"/>
    <mergeCell ref="DL50:DN50"/>
    <mergeCell ref="N51:AB51"/>
    <mergeCell ref="AD51:AM51"/>
    <mergeCell ref="AO51:BF51"/>
    <mergeCell ref="BH51:BU51"/>
    <mergeCell ref="CL49:CX49"/>
    <mergeCell ref="CZ49:DH49"/>
    <mergeCell ref="DJ49:EA49"/>
    <mergeCell ref="EC49:EL49"/>
    <mergeCell ref="N50:AB50"/>
    <mergeCell ref="AD50:AM50"/>
    <mergeCell ref="AO50:BF50"/>
    <mergeCell ref="BH50:BU50"/>
    <mergeCell ref="BY50:BZ50"/>
    <mergeCell ref="CA50:CE50"/>
    <mergeCell ref="BX45:EL45"/>
    <mergeCell ref="BX46:EL46"/>
    <mergeCell ref="N47:AF47"/>
    <mergeCell ref="AH47:BF47"/>
    <mergeCell ref="N48:AF48"/>
    <mergeCell ref="AH48:BF48"/>
    <mergeCell ref="CL48:CX48"/>
    <mergeCell ref="CZ48:DH48"/>
    <mergeCell ref="DJ48:EA48"/>
    <mergeCell ref="EC48:EL48"/>
    <mergeCell ref="EZ42:FK42"/>
    <mergeCell ref="N43:AF43"/>
    <mergeCell ref="AH43:BF43"/>
    <mergeCell ref="EZ43:FK43"/>
    <mergeCell ref="N44:AF44"/>
    <mergeCell ref="AH44:BF44"/>
    <mergeCell ref="BS40:CM40"/>
    <mergeCell ref="CN40:DA40"/>
    <mergeCell ref="DB40:DO40"/>
    <mergeCell ref="DP40:EM40"/>
    <mergeCell ref="EN40:FK40"/>
    <mergeCell ref="CN35:DA35"/>
    <mergeCell ref="DB35:DO35"/>
    <mergeCell ref="DP35:EM35"/>
    <mergeCell ref="EN35:FK35"/>
    <mergeCell ref="CN36:DA36"/>
    <mergeCell ref="CN34:DA34"/>
    <mergeCell ref="DB34:DO34"/>
    <mergeCell ref="DP34:EM34"/>
    <mergeCell ref="EN34:FK34"/>
    <mergeCell ref="A35:AD35"/>
    <mergeCell ref="AE35:AN35"/>
    <mergeCell ref="AO35:AX35"/>
    <mergeCell ref="AY35:BH35"/>
    <mergeCell ref="BI35:BR35"/>
    <mergeCell ref="BS35:CM35"/>
    <mergeCell ref="CN33:DA33"/>
    <mergeCell ref="DB33:DO33"/>
    <mergeCell ref="DP33:EM33"/>
    <mergeCell ref="EN33:FK33"/>
    <mergeCell ref="A34:AD34"/>
    <mergeCell ref="AE34:AN34"/>
    <mergeCell ref="AO34:AX34"/>
    <mergeCell ref="AY34:BH34"/>
    <mergeCell ref="BI34:BR34"/>
    <mergeCell ref="BS34:CM34"/>
    <mergeCell ref="A33:AD33"/>
    <mergeCell ref="AE33:AN33"/>
    <mergeCell ref="AO33:AX33"/>
    <mergeCell ref="AY33:BH33"/>
    <mergeCell ref="BI33:BR33"/>
    <mergeCell ref="BS33:CM33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AO19:EL20"/>
    <mergeCell ref="EZ19:FK19"/>
    <mergeCell ref="EZ20:FK20"/>
    <mergeCell ref="AO21:EL22"/>
    <mergeCell ref="EZ21:FK22"/>
    <mergeCell ref="EZ23:FK23"/>
    <mergeCell ref="EZ12:FK12"/>
    <mergeCell ref="AO13:EL14"/>
    <mergeCell ref="EZ13:FK14"/>
    <mergeCell ref="EZ15:FK17"/>
    <mergeCell ref="AY16:BZ17"/>
    <mergeCell ref="AO18:EL18"/>
    <mergeCell ref="EZ18:FK1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BQ8:BU8"/>
    <mergeCell ref="BV8:BW8"/>
    <mergeCell ref="BX8:CT8"/>
    <mergeCell ref="CU8:CX8"/>
    <mergeCell ref="CY8:DA8"/>
    <mergeCell ref="DB8:DD8"/>
    <mergeCell ref="BP3:FK3"/>
    <mergeCell ref="BP4:FK4"/>
    <mergeCell ref="BP5:FK5"/>
    <mergeCell ref="BP6:CK6"/>
    <mergeCell ref="DY6:FK6"/>
    <mergeCell ref="BP7:CK7"/>
    <mergeCell ref="DY7:FK7"/>
    <mergeCell ref="CN37:DA37"/>
    <mergeCell ref="A36:AD36"/>
    <mergeCell ref="AE36:AN36"/>
    <mergeCell ref="AO36:AX36"/>
    <mergeCell ref="AY36:BH36"/>
    <mergeCell ref="BI36:BR36"/>
    <mergeCell ref="BS36:CM36"/>
    <mergeCell ref="CN38:DA38"/>
    <mergeCell ref="DB36:DO36"/>
    <mergeCell ref="DP36:EM36"/>
    <mergeCell ref="EN36:FK36"/>
    <mergeCell ref="A37:AD37"/>
    <mergeCell ref="AE37:AN37"/>
    <mergeCell ref="AO37:AX37"/>
    <mergeCell ref="AY37:BH37"/>
    <mergeCell ref="BI37:BR37"/>
    <mergeCell ref="BS37:CM37"/>
    <mergeCell ref="CN39:DA39"/>
    <mergeCell ref="DB37:DO37"/>
    <mergeCell ref="DP37:EM37"/>
    <mergeCell ref="EN37:FK37"/>
    <mergeCell ref="A38:AD38"/>
    <mergeCell ref="AE38:AN38"/>
    <mergeCell ref="AO38:AX38"/>
    <mergeCell ref="AY38:BH38"/>
    <mergeCell ref="BI38:BR38"/>
    <mergeCell ref="BS38:CM38"/>
    <mergeCell ref="A39:AD39"/>
    <mergeCell ref="AE39:AN39"/>
    <mergeCell ref="AO39:AX39"/>
    <mergeCell ref="AY39:BH39"/>
    <mergeCell ref="BI39:BR39"/>
    <mergeCell ref="BS39:CM39"/>
    <mergeCell ref="DB39:DO39"/>
    <mergeCell ref="DP39:EM39"/>
    <mergeCell ref="EN39:FK39"/>
    <mergeCell ref="DB38:DO38"/>
    <mergeCell ref="DP38:EM38"/>
    <mergeCell ref="EN38:FK38"/>
  </mergeCells>
  <printOptions/>
  <pageMargins left="0.3937007874015748" right="0.31496062992125984" top="0.5905511811023623" bottom="0.35433070866141736" header="0.1968503937007874" footer="0.1968503937007874"/>
  <pageSetup fitToHeight="1" fitToWidth="1" horizontalDpi="600" verticalDpi="600" orientation="landscape" paperSize="9" scale="6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51"/>
  <sheetViews>
    <sheetView view="pageBreakPreview" zoomScale="110" zoomScaleSheetLayoutView="110" zoomScalePageLayoutView="0" workbookViewId="0" topLeftCell="A1">
      <selection activeCell="EF8" sqref="EF8:ER8"/>
    </sheetView>
  </sheetViews>
  <sheetFormatPr defaultColWidth="0.875" defaultRowHeight="12.75"/>
  <cols>
    <col min="1" max="77" width="0.875" style="1" customWidth="1"/>
    <col min="78" max="16384" width="0.875" style="1" customWidth="1"/>
  </cols>
  <sheetData>
    <row r="1" spans="2:160" s="7" customFormat="1" ht="13.5" customHeight="1">
      <c r="B1" s="327" t="s">
        <v>529</v>
      </c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7"/>
      <c r="AC1" s="327"/>
      <c r="AD1" s="327"/>
      <c r="AE1" s="327"/>
      <c r="AF1" s="327"/>
      <c r="AG1" s="327"/>
      <c r="AH1" s="327"/>
      <c r="AI1" s="327"/>
      <c r="AJ1" s="327"/>
      <c r="AK1" s="327"/>
      <c r="AL1" s="327"/>
      <c r="AM1" s="327"/>
      <c r="AN1" s="327"/>
      <c r="AO1" s="327"/>
      <c r="AP1" s="327"/>
      <c r="AQ1" s="327"/>
      <c r="AR1" s="327"/>
      <c r="AS1" s="327"/>
      <c r="AT1" s="327"/>
      <c r="AU1" s="327"/>
      <c r="AV1" s="327"/>
      <c r="AW1" s="327"/>
      <c r="AX1" s="327"/>
      <c r="AY1" s="327"/>
      <c r="AZ1" s="327"/>
      <c r="BA1" s="327"/>
      <c r="BB1" s="327"/>
      <c r="BC1" s="327"/>
      <c r="BD1" s="327"/>
      <c r="BE1" s="327"/>
      <c r="BF1" s="327"/>
      <c r="BG1" s="327"/>
      <c r="BH1" s="327"/>
      <c r="BI1" s="327"/>
      <c r="BJ1" s="327"/>
      <c r="BK1" s="327"/>
      <c r="BL1" s="327"/>
      <c r="BM1" s="327"/>
      <c r="BN1" s="327"/>
      <c r="BO1" s="327"/>
      <c r="BP1" s="327"/>
      <c r="BQ1" s="327"/>
      <c r="BR1" s="327"/>
      <c r="BS1" s="327"/>
      <c r="BT1" s="327"/>
      <c r="BU1" s="327"/>
      <c r="BV1" s="327"/>
      <c r="BW1" s="327"/>
      <c r="BX1" s="327"/>
      <c r="BY1" s="327"/>
      <c r="BZ1" s="327"/>
      <c r="CA1" s="327"/>
      <c r="CB1" s="327"/>
      <c r="CC1" s="327"/>
      <c r="CD1" s="327"/>
      <c r="CE1" s="327"/>
      <c r="CF1" s="327"/>
      <c r="CG1" s="327"/>
      <c r="CH1" s="327"/>
      <c r="CI1" s="327"/>
      <c r="CJ1" s="327"/>
      <c r="CK1" s="327"/>
      <c r="CL1" s="327"/>
      <c r="CM1" s="327"/>
      <c r="CN1" s="327"/>
      <c r="CO1" s="327"/>
      <c r="CP1" s="327"/>
      <c r="CQ1" s="327"/>
      <c r="CR1" s="327"/>
      <c r="CS1" s="327"/>
      <c r="CT1" s="327"/>
      <c r="CU1" s="327"/>
      <c r="CV1" s="327"/>
      <c r="CW1" s="327"/>
      <c r="CX1" s="327"/>
      <c r="CY1" s="327"/>
      <c r="CZ1" s="327"/>
      <c r="DA1" s="327"/>
      <c r="DB1" s="327"/>
      <c r="DC1" s="327"/>
      <c r="DD1" s="327"/>
      <c r="DE1" s="327"/>
      <c r="DF1" s="327"/>
      <c r="DG1" s="327"/>
      <c r="DH1" s="327"/>
      <c r="DI1" s="327"/>
      <c r="DJ1" s="327"/>
      <c r="DK1" s="327"/>
      <c r="DL1" s="327"/>
      <c r="DM1" s="327"/>
      <c r="DN1" s="327"/>
      <c r="DO1" s="327"/>
      <c r="DP1" s="327"/>
      <c r="DQ1" s="327"/>
      <c r="DR1" s="327"/>
      <c r="DS1" s="327"/>
      <c r="DT1" s="327"/>
      <c r="DU1" s="327"/>
      <c r="DV1" s="327"/>
      <c r="DW1" s="327"/>
      <c r="DX1" s="327"/>
      <c r="DY1" s="327"/>
      <c r="DZ1" s="327"/>
      <c r="EA1" s="327"/>
      <c r="EB1" s="327"/>
      <c r="EC1" s="327"/>
      <c r="ED1" s="327"/>
      <c r="EE1" s="327"/>
      <c r="EF1" s="327"/>
      <c r="EG1" s="327"/>
      <c r="EH1" s="327"/>
      <c r="EI1" s="327"/>
      <c r="EJ1" s="327"/>
      <c r="EK1" s="327"/>
      <c r="EL1" s="327"/>
      <c r="EM1" s="327"/>
      <c r="EN1" s="327"/>
      <c r="EO1" s="327"/>
      <c r="EP1" s="327"/>
      <c r="EQ1" s="327"/>
      <c r="ER1" s="327"/>
      <c r="ES1" s="327"/>
      <c r="ET1" s="327"/>
      <c r="EU1" s="327"/>
      <c r="EV1" s="327"/>
      <c r="EW1" s="327"/>
      <c r="EX1" s="327"/>
      <c r="EY1" s="327"/>
      <c r="EZ1" s="327"/>
      <c r="FA1" s="327"/>
      <c r="FB1" s="327"/>
      <c r="FC1" s="327"/>
      <c r="FD1" s="327"/>
    </row>
    <row r="3" spans="1:161" ht="11.25" customHeight="1">
      <c r="A3" s="337" t="s">
        <v>87</v>
      </c>
      <c r="B3" s="337"/>
      <c r="C3" s="337"/>
      <c r="D3" s="337"/>
      <c r="E3" s="337"/>
      <c r="F3" s="337"/>
      <c r="G3" s="337"/>
      <c r="H3" s="213"/>
      <c r="I3" s="329" t="s">
        <v>0</v>
      </c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329"/>
      <c r="AY3" s="329"/>
      <c r="AZ3" s="329"/>
      <c r="BA3" s="329"/>
      <c r="BB3" s="329"/>
      <c r="BC3" s="329"/>
      <c r="BD3" s="329"/>
      <c r="BE3" s="329"/>
      <c r="BF3" s="329"/>
      <c r="BG3" s="329"/>
      <c r="BH3" s="329"/>
      <c r="BI3" s="329"/>
      <c r="BJ3" s="329"/>
      <c r="BK3" s="329"/>
      <c r="BL3" s="329"/>
      <c r="BM3" s="329"/>
      <c r="BN3" s="329"/>
      <c r="BO3" s="329"/>
      <c r="BP3" s="329"/>
      <c r="BQ3" s="329"/>
      <c r="BR3" s="329"/>
      <c r="BS3" s="329"/>
      <c r="BT3" s="329"/>
      <c r="BU3" s="329"/>
      <c r="BV3" s="329"/>
      <c r="BW3" s="329"/>
      <c r="BX3" s="329"/>
      <c r="BY3" s="329"/>
      <c r="BZ3" s="329"/>
      <c r="CA3" s="329"/>
      <c r="CB3" s="329"/>
      <c r="CC3" s="329"/>
      <c r="CD3" s="329"/>
      <c r="CE3" s="329"/>
      <c r="CF3" s="329"/>
      <c r="CG3" s="329"/>
      <c r="CH3" s="329"/>
      <c r="CI3" s="329"/>
      <c r="CJ3" s="329"/>
      <c r="CK3" s="329"/>
      <c r="CL3" s="329"/>
      <c r="CM3" s="330"/>
      <c r="CN3" s="217" t="s">
        <v>88</v>
      </c>
      <c r="CO3" s="337"/>
      <c r="CP3" s="337"/>
      <c r="CQ3" s="337"/>
      <c r="CR3" s="337"/>
      <c r="CS3" s="337"/>
      <c r="CT3" s="337"/>
      <c r="CU3" s="213"/>
      <c r="CV3" s="217" t="s">
        <v>89</v>
      </c>
      <c r="CW3" s="337"/>
      <c r="CX3" s="337"/>
      <c r="CY3" s="337"/>
      <c r="CZ3" s="337"/>
      <c r="DA3" s="337"/>
      <c r="DB3" s="337"/>
      <c r="DC3" s="337"/>
      <c r="DD3" s="337"/>
      <c r="DE3" s="213"/>
      <c r="DF3" s="342" t="s">
        <v>8</v>
      </c>
      <c r="DG3" s="343"/>
      <c r="DH3" s="343"/>
      <c r="DI3" s="343"/>
      <c r="DJ3" s="343"/>
      <c r="DK3" s="343"/>
      <c r="DL3" s="343"/>
      <c r="DM3" s="343"/>
      <c r="DN3" s="343"/>
      <c r="DO3" s="343"/>
      <c r="DP3" s="343"/>
      <c r="DQ3" s="343"/>
      <c r="DR3" s="343"/>
      <c r="DS3" s="343"/>
      <c r="DT3" s="343"/>
      <c r="DU3" s="343"/>
      <c r="DV3" s="343"/>
      <c r="DW3" s="343"/>
      <c r="DX3" s="343"/>
      <c r="DY3" s="343"/>
      <c r="DZ3" s="343"/>
      <c r="EA3" s="343"/>
      <c r="EB3" s="343"/>
      <c r="EC3" s="343"/>
      <c r="ED3" s="343"/>
      <c r="EE3" s="343"/>
      <c r="EF3" s="343"/>
      <c r="EG3" s="343"/>
      <c r="EH3" s="343"/>
      <c r="EI3" s="343"/>
      <c r="EJ3" s="343"/>
      <c r="EK3" s="343"/>
      <c r="EL3" s="343"/>
      <c r="EM3" s="343"/>
      <c r="EN3" s="343"/>
      <c r="EO3" s="343"/>
      <c r="EP3" s="343"/>
      <c r="EQ3" s="343"/>
      <c r="ER3" s="343"/>
      <c r="ES3" s="343"/>
      <c r="ET3" s="343"/>
      <c r="EU3" s="343"/>
      <c r="EV3" s="343"/>
      <c r="EW3" s="343"/>
      <c r="EX3" s="343"/>
      <c r="EY3" s="343"/>
      <c r="EZ3" s="343"/>
      <c r="FA3" s="343"/>
      <c r="FB3" s="343"/>
      <c r="FC3" s="343"/>
      <c r="FD3" s="343"/>
      <c r="FE3" s="343"/>
    </row>
    <row r="4" spans="1:161" ht="11.25" customHeight="1">
      <c r="A4" s="374"/>
      <c r="B4" s="374"/>
      <c r="C4" s="374"/>
      <c r="D4" s="374"/>
      <c r="E4" s="374"/>
      <c r="F4" s="374"/>
      <c r="G4" s="374"/>
      <c r="H4" s="375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332"/>
      <c r="BJ4" s="332"/>
      <c r="BK4" s="332"/>
      <c r="BL4" s="332"/>
      <c r="BM4" s="332"/>
      <c r="BN4" s="332"/>
      <c r="BO4" s="332"/>
      <c r="BP4" s="332"/>
      <c r="BQ4" s="332"/>
      <c r="BR4" s="332"/>
      <c r="BS4" s="332"/>
      <c r="BT4" s="332"/>
      <c r="BU4" s="332"/>
      <c r="BV4" s="332"/>
      <c r="BW4" s="332"/>
      <c r="BX4" s="332"/>
      <c r="BY4" s="332"/>
      <c r="BZ4" s="332"/>
      <c r="CA4" s="332"/>
      <c r="CB4" s="332"/>
      <c r="CC4" s="332"/>
      <c r="CD4" s="332"/>
      <c r="CE4" s="332"/>
      <c r="CF4" s="332"/>
      <c r="CG4" s="332"/>
      <c r="CH4" s="332"/>
      <c r="CI4" s="332"/>
      <c r="CJ4" s="332"/>
      <c r="CK4" s="332"/>
      <c r="CL4" s="332"/>
      <c r="CM4" s="333"/>
      <c r="CN4" s="369"/>
      <c r="CO4" s="374"/>
      <c r="CP4" s="374"/>
      <c r="CQ4" s="374"/>
      <c r="CR4" s="374"/>
      <c r="CS4" s="374"/>
      <c r="CT4" s="374"/>
      <c r="CU4" s="375"/>
      <c r="CV4" s="369"/>
      <c r="CW4" s="374"/>
      <c r="CX4" s="374"/>
      <c r="CY4" s="374"/>
      <c r="CZ4" s="374"/>
      <c r="DA4" s="374"/>
      <c r="DB4" s="374"/>
      <c r="DC4" s="374"/>
      <c r="DD4" s="374"/>
      <c r="DE4" s="375"/>
      <c r="DF4" s="313" t="s">
        <v>2</v>
      </c>
      <c r="DG4" s="314"/>
      <c r="DH4" s="314"/>
      <c r="DI4" s="314"/>
      <c r="DJ4" s="314"/>
      <c r="DK4" s="314"/>
      <c r="DL4" s="324" t="s">
        <v>554</v>
      </c>
      <c r="DM4" s="324"/>
      <c r="DN4" s="324"/>
      <c r="DO4" s="325" t="s">
        <v>3</v>
      </c>
      <c r="DP4" s="325"/>
      <c r="DQ4" s="325"/>
      <c r="DR4" s="326"/>
      <c r="DS4" s="313" t="s">
        <v>2</v>
      </c>
      <c r="DT4" s="314"/>
      <c r="DU4" s="314"/>
      <c r="DV4" s="314"/>
      <c r="DW4" s="314"/>
      <c r="DX4" s="314"/>
      <c r="DY4" s="324" t="s">
        <v>555</v>
      </c>
      <c r="DZ4" s="324"/>
      <c r="EA4" s="324"/>
      <c r="EB4" s="325" t="s">
        <v>3</v>
      </c>
      <c r="EC4" s="325"/>
      <c r="ED4" s="325"/>
      <c r="EE4" s="326"/>
      <c r="EF4" s="313" t="s">
        <v>2</v>
      </c>
      <c r="EG4" s="314"/>
      <c r="EH4" s="314"/>
      <c r="EI4" s="314"/>
      <c r="EJ4" s="314"/>
      <c r="EK4" s="314"/>
      <c r="EL4" s="324" t="s">
        <v>556</v>
      </c>
      <c r="EM4" s="324"/>
      <c r="EN4" s="324"/>
      <c r="EO4" s="325" t="s">
        <v>3</v>
      </c>
      <c r="EP4" s="325"/>
      <c r="EQ4" s="325"/>
      <c r="ER4" s="326"/>
      <c r="ES4" s="217" t="s">
        <v>7</v>
      </c>
      <c r="ET4" s="337"/>
      <c r="EU4" s="337"/>
      <c r="EV4" s="337"/>
      <c r="EW4" s="337"/>
      <c r="EX4" s="337"/>
      <c r="EY4" s="337"/>
      <c r="EZ4" s="337"/>
      <c r="FA4" s="337"/>
      <c r="FB4" s="337"/>
      <c r="FC4" s="337"/>
      <c r="FD4" s="337"/>
      <c r="FE4" s="337"/>
    </row>
    <row r="5" spans="1:161" ht="39" customHeight="1">
      <c r="A5" s="338"/>
      <c r="B5" s="338"/>
      <c r="C5" s="338"/>
      <c r="D5" s="338"/>
      <c r="E5" s="338"/>
      <c r="F5" s="338"/>
      <c r="G5" s="338"/>
      <c r="H5" s="214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335"/>
      <c r="AL5" s="335"/>
      <c r="AM5" s="335"/>
      <c r="AN5" s="335"/>
      <c r="AO5" s="335"/>
      <c r="AP5" s="335"/>
      <c r="AQ5" s="335"/>
      <c r="AR5" s="335"/>
      <c r="AS5" s="335"/>
      <c r="AT5" s="335"/>
      <c r="AU5" s="335"/>
      <c r="AV5" s="335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335"/>
      <c r="BH5" s="335"/>
      <c r="BI5" s="335"/>
      <c r="BJ5" s="335"/>
      <c r="BK5" s="335"/>
      <c r="BL5" s="335"/>
      <c r="BM5" s="335"/>
      <c r="BN5" s="335"/>
      <c r="BO5" s="335"/>
      <c r="BP5" s="335"/>
      <c r="BQ5" s="335"/>
      <c r="BR5" s="335"/>
      <c r="BS5" s="335"/>
      <c r="BT5" s="335"/>
      <c r="BU5" s="335"/>
      <c r="BV5" s="335"/>
      <c r="BW5" s="335"/>
      <c r="BX5" s="335"/>
      <c r="BY5" s="335"/>
      <c r="BZ5" s="335"/>
      <c r="CA5" s="335"/>
      <c r="CB5" s="335"/>
      <c r="CC5" s="335"/>
      <c r="CD5" s="335"/>
      <c r="CE5" s="335"/>
      <c r="CF5" s="335"/>
      <c r="CG5" s="335"/>
      <c r="CH5" s="335"/>
      <c r="CI5" s="335"/>
      <c r="CJ5" s="335"/>
      <c r="CK5" s="335"/>
      <c r="CL5" s="335"/>
      <c r="CM5" s="336"/>
      <c r="CN5" s="218"/>
      <c r="CO5" s="338"/>
      <c r="CP5" s="338"/>
      <c r="CQ5" s="338"/>
      <c r="CR5" s="338"/>
      <c r="CS5" s="338"/>
      <c r="CT5" s="338"/>
      <c r="CU5" s="214"/>
      <c r="CV5" s="218"/>
      <c r="CW5" s="338"/>
      <c r="CX5" s="338"/>
      <c r="CY5" s="338"/>
      <c r="CZ5" s="338"/>
      <c r="DA5" s="338"/>
      <c r="DB5" s="338"/>
      <c r="DC5" s="338"/>
      <c r="DD5" s="338"/>
      <c r="DE5" s="214"/>
      <c r="DF5" s="339" t="s">
        <v>90</v>
      </c>
      <c r="DG5" s="340"/>
      <c r="DH5" s="340"/>
      <c r="DI5" s="340"/>
      <c r="DJ5" s="340"/>
      <c r="DK5" s="340"/>
      <c r="DL5" s="340"/>
      <c r="DM5" s="340"/>
      <c r="DN5" s="340"/>
      <c r="DO5" s="340"/>
      <c r="DP5" s="340"/>
      <c r="DQ5" s="340"/>
      <c r="DR5" s="341"/>
      <c r="DS5" s="339" t="s">
        <v>91</v>
      </c>
      <c r="DT5" s="340"/>
      <c r="DU5" s="340"/>
      <c r="DV5" s="340"/>
      <c r="DW5" s="340"/>
      <c r="DX5" s="340"/>
      <c r="DY5" s="340"/>
      <c r="DZ5" s="340"/>
      <c r="EA5" s="340"/>
      <c r="EB5" s="340"/>
      <c r="EC5" s="340"/>
      <c r="ED5" s="340"/>
      <c r="EE5" s="341"/>
      <c r="EF5" s="339" t="s">
        <v>92</v>
      </c>
      <c r="EG5" s="340"/>
      <c r="EH5" s="340"/>
      <c r="EI5" s="340"/>
      <c r="EJ5" s="340"/>
      <c r="EK5" s="340"/>
      <c r="EL5" s="340"/>
      <c r="EM5" s="340"/>
      <c r="EN5" s="340"/>
      <c r="EO5" s="340"/>
      <c r="EP5" s="340"/>
      <c r="EQ5" s="340"/>
      <c r="ER5" s="341"/>
      <c r="ES5" s="218"/>
      <c r="ET5" s="338"/>
      <c r="EU5" s="338"/>
      <c r="EV5" s="338"/>
      <c r="EW5" s="338"/>
      <c r="EX5" s="338"/>
      <c r="EY5" s="338"/>
      <c r="EZ5" s="338"/>
      <c r="FA5" s="338"/>
      <c r="FB5" s="338"/>
      <c r="FC5" s="338"/>
      <c r="FD5" s="338"/>
      <c r="FE5" s="338"/>
    </row>
    <row r="6" spans="1:161" ht="12" thickBot="1">
      <c r="A6" s="376" t="s">
        <v>9</v>
      </c>
      <c r="B6" s="376"/>
      <c r="C6" s="376"/>
      <c r="D6" s="376"/>
      <c r="E6" s="376"/>
      <c r="F6" s="376"/>
      <c r="G6" s="376"/>
      <c r="H6" s="377"/>
      <c r="I6" s="376" t="s">
        <v>10</v>
      </c>
      <c r="J6" s="376"/>
      <c r="K6" s="376"/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  <c r="BK6" s="376"/>
      <c r="BL6" s="376"/>
      <c r="BM6" s="376"/>
      <c r="BN6" s="376"/>
      <c r="BO6" s="376"/>
      <c r="BP6" s="376"/>
      <c r="BQ6" s="376"/>
      <c r="BR6" s="376"/>
      <c r="BS6" s="376"/>
      <c r="BT6" s="376"/>
      <c r="BU6" s="376"/>
      <c r="BV6" s="376"/>
      <c r="BW6" s="376"/>
      <c r="BX6" s="376"/>
      <c r="BY6" s="376"/>
      <c r="BZ6" s="376"/>
      <c r="CA6" s="376"/>
      <c r="CB6" s="376"/>
      <c r="CC6" s="376"/>
      <c r="CD6" s="376"/>
      <c r="CE6" s="376"/>
      <c r="CF6" s="376"/>
      <c r="CG6" s="376"/>
      <c r="CH6" s="376"/>
      <c r="CI6" s="376"/>
      <c r="CJ6" s="376"/>
      <c r="CK6" s="376"/>
      <c r="CL6" s="376"/>
      <c r="CM6" s="377"/>
      <c r="CN6" s="310" t="s">
        <v>11</v>
      </c>
      <c r="CO6" s="311"/>
      <c r="CP6" s="311"/>
      <c r="CQ6" s="311"/>
      <c r="CR6" s="311"/>
      <c r="CS6" s="311"/>
      <c r="CT6" s="311"/>
      <c r="CU6" s="312"/>
      <c r="CV6" s="310" t="s">
        <v>12</v>
      </c>
      <c r="CW6" s="311"/>
      <c r="CX6" s="311"/>
      <c r="CY6" s="311"/>
      <c r="CZ6" s="311"/>
      <c r="DA6" s="311"/>
      <c r="DB6" s="311"/>
      <c r="DC6" s="311"/>
      <c r="DD6" s="311"/>
      <c r="DE6" s="312"/>
      <c r="DF6" s="310" t="s">
        <v>13</v>
      </c>
      <c r="DG6" s="311"/>
      <c r="DH6" s="311"/>
      <c r="DI6" s="311"/>
      <c r="DJ6" s="311"/>
      <c r="DK6" s="311"/>
      <c r="DL6" s="311"/>
      <c r="DM6" s="311"/>
      <c r="DN6" s="311"/>
      <c r="DO6" s="311"/>
      <c r="DP6" s="311"/>
      <c r="DQ6" s="311"/>
      <c r="DR6" s="312"/>
      <c r="DS6" s="310" t="s">
        <v>14</v>
      </c>
      <c r="DT6" s="311"/>
      <c r="DU6" s="311"/>
      <c r="DV6" s="311"/>
      <c r="DW6" s="311"/>
      <c r="DX6" s="311"/>
      <c r="DY6" s="311"/>
      <c r="DZ6" s="311"/>
      <c r="EA6" s="311"/>
      <c r="EB6" s="311"/>
      <c r="EC6" s="311"/>
      <c r="ED6" s="311"/>
      <c r="EE6" s="312"/>
      <c r="EF6" s="310" t="s">
        <v>15</v>
      </c>
      <c r="EG6" s="311"/>
      <c r="EH6" s="311"/>
      <c r="EI6" s="311"/>
      <c r="EJ6" s="311"/>
      <c r="EK6" s="311"/>
      <c r="EL6" s="311"/>
      <c r="EM6" s="311"/>
      <c r="EN6" s="311"/>
      <c r="EO6" s="311"/>
      <c r="EP6" s="311"/>
      <c r="EQ6" s="311"/>
      <c r="ER6" s="312"/>
      <c r="ES6" s="310" t="s">
        <v>16</v>
      </c>
      <c r="ET6" s="311"/>
      <c r="EU6" s="311"/>
      <c r="EV6" s="311"/>
      <c r="EW6" s="311"/>
      <c r="EX6" s="311"/>
      <c r="EY6" s="311"/>
      <c r="EZ6" s="311"/>
      <c r="FA6" s="311"/>
      <c r="FB6" s="311"/>
      <c r="FC6" s="311"/>
      <c r="FD6" s="311"/>
      <c r="FE6" s="311"/>
    </row>
    <row r="7" spans="1:161" ht="12.75" customHeight="1">
      <c r="A7" s="378">
        <v>1</v>
      </c>
      <c r="B7" s="378"/>
      <c r="C7" s="378"/>
      <c r="D7" s="378"/>
      <c r="E7" s="378"/>
      <c r="F7" s="378"/>
      <c r="G7" s="378"/>
      <c r="H7" s="379"/>
      <c r="I7" s="380" t="s">
        <v>530</v>
      </c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81"/>
      <c r="BE7" s="381"/>
      <c r="BF7" s="381"/>
      <c r="BG7" s="381"/>
      <c r="BH7" s="381"/>
      <c r="BI7" s="381"/>
      <c r="BJ7" s="381"/>
      <c r="BK7" s="381"/>
      <c r="BL7" s="381"/>
      <c r="BM7" s="381"/>
      <c r="BN7" s="381"/>
      <c r="BO7" s="381"/>
      <c r="BP7" s="381"/>
      <c r="BQ7" s="381"/>
      <c r="BR7" s="381"/>
      <c r="BS7" s="381"/>
      <c r="BT7" s="381"/>
      <c r="BU7" s="381"/>
      <c r="BV7" s="381"/>
      <c r="BW7" s="381"/>
      <c r="BX7" s="381"/>
      <c r="BY7" s="381"/>
      <c r="BZ7" s="381"/>
      <c r="CA7" s="381"/>
      <c r="CB7" s="381"/>
      <c r="CC7" s="381"/>
      <c r="CD7" s="381"/>
      <c r="CE7" s="381"/>
      <c r="CF7" s="381"/>
      <c r="CG7" s="381"/>
      <c r="CH7" s="381"/>
      <c r="CI7" s="381"/>
      <c r="CJ7" s="381"/>
      <c r="CK7" s="381"/>
      <c r="CL7" s="381"/>
      <c r="CM7" s="381"/>
      <c r="CN7" s="382" t="s">
        <v>93</v>
      </c>
      <c r="CO7" s="383"/>
      <c r="CP7" s="383"/>
      <c r="CQ7" s="383"/>
      <c r="CR7" s="383"/>
      <c r="CS7" s="383"/>
      <c r="CT7" s="383"/>
      <c r="CU7" s="384"/>
      <c r="CV7" s="385" t="s">
        <v>36</v>
      </c>
      <c r="CW7" s="360"/>
      <c r="CX7" s="360"/>
      <c r="CY7" s="360"/>
      <c r="CZ7" s="360"/>
      <c r="DA7" s="360"/>
      <c r="DB7" s="360"/>
      <c r="DC7" s="360"/>
      <c r="DD7" s="360"/>
      <c r="DE7" s="386"/>
      <c r="DF7" s="387">
        <f>DF11+DF10</f>
        <v>9099853.059999999</v>
      </c>
      <c r="DG7" s="388"/>
      <c r="DH7" s="388"/>
      <c r="DI7" s="388"/>
      <c r="DJ7" s="388"/>
      <c r="DK7" s="388"/>
      <c r="DL7" s="388"/>
      <c r="DM7" s="388"/>
      <c r="DN7" s="388"/>
      <c r="DO7" s="388"/>
      <c r="DP7" s="388"/>
      <c r="DQ7" s="388"/>
      <c r="DR7" s="389"/>
      <c r="DS7" s="387">
        <f>DS11</f>
        <v>6943342.75</v>
      </c>
      <c r="DT7" s="388"/>
      <c r="DU7" s="388"/>
      <c r="DV7" s="388"/>
      <c r="DW7" s="388"/>
      <c r="DX7" s="388"/>
      <c r="DY7" s="388"/>
      <c r="DZ7" s="388"/>
      <c r="EA7" s="388"/>
      <c r="EB7" s="388"/>
      <c r="EC7" s="388"/>
      <c r="ED7" s="388"/>
      <c r="EE7" s="389"/>
      <c r="EF7" s="387">
        <f>EF11</f>
        <v>7007517.609999999</v>
      </c>
      <c r="EG7" s="388"/>
      <c r="EH7" s="388"/>
      <c r="EI7" s="388"/>
      <c r="EJ7" s="388"/>
      <c r="EK7" s="388"/>
      <c r="EL7" s="388"/>
      <c r="EM7" s="388"/>
      <c r="EN7" s="388"/>
      <c r="EO7" s="388"/>
      <c r="EP7" s="388"/>
      <c r="EQ7" s="388"/>
      <c r="ER7" s="389"/>
      <c r="ES7" s="315"/>
      <c r="ET7" s="316"/>
      <c r="EU7" s="316"/>
      <c r="EV7" s="316"/>
      <c r="EW7" s="316"/>
      <c r="EX7" s="316"/>
      <c r="EY7" s="316"/>
      <c r="EZ7" s="316"/>
      <c r="FA7" s="316"/>
      <c r="FB7" s="316"/>
      <c r="FC7" s="316"/>
      <c r="FD7" s="316"/>
      <c r="FE7" s="317"/>
    </row>
    <row r="8" spans="1:161" ht="90" customHeight="1">
      <c r="A8" s="356" t="s">
        <v>94</v>
      </c>
      <c r="B8" s="356"/>
      <c r="C8" s="356"/>
      <c r="D8" s="356"/>
      <c r="E8" s="356"/>
      <c r="F8" s="356"/>
      <c r="G8" s="356"/>
      <c r="H8" s="390"/>
      <c r="I8" s="391" t="s">
        <v>531</v>
      </c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2"/>
      <c r="AE8" s="392"/>
      <c r="AF8" s="392"/>
      <c r="AG8" s="392"/>
      <c r="AH8" s="392"/>
      <c r="AI8" s="392"/>
      <c r="AJ8" s="392"/>
      <c r="AK8" s="392"/>
      <c r="AL8" s="392"/>
      <c r="AM8" s="392"/>
      <c r="AN8" s="392"/>
      <c r="AO8" s="392"/>
      <c r="AP8" s="392"/>
      <c r="AQ8" s="392"/>
      <c r="AR8" s="392"/>
      <c r="AS8" s="392"/>
      <c r="AT8" s="392"/>
      <c r="AU8" s="392"/>
      <c r="AV8" s="392"/>
      <c r="AW8" s="392"/>
      <c r="AX8" s="392"/>
      <c r="AY8" s="392"/>
      <c r="AZ8" s="392"/>
      <c r="BA8" s="392"/>
      <c r="BB8" s="392"/>
      <c r="BC8" s="392"/>
      <c r="BD8" s="392"/>
      <c r="BE8" s="392"/>
      <c r="BF8" s="392"/>
      <c r="BG8" s="392"/>
      <c r="BH8" s="392"/>
      <c r="BI8" s="392"/>
      <c r="BJ8" s="392"/>
      <c r="BK8" s="392"/>
      <c r="BL8" s="392"/>
      <c r="BM8" s="392"/>
      <c r="BN8" s="392"/>
      <c r="BO8" s="392"/>
      <c r="BP8" s="392"/>
      <c r="BQ8" s="392"/>
      <c r="BR8" s="392"/>
      <c r="BS8" s="392"/>
      <c r="BT8" s="392"/>
      <c r="BU8" s="392"/>
      <c r="BV8" s="392"/>
      <c r="BW8" s="392"/>
      <c r="BX8" s="392"/>
      <c r="BY8" s="392"/>
      <c r="BZ8" s="392"/>
      <c r="CA8" s="392"/>
      <c r="CB8" s="392"/>
      <c r="CC8" s="392"/>
      <c r="CD8" s="392"/>
      <c r="CE8" s="392"/>
      <c r="CF8" s="392"/>
      <c r="CG8" s="392"/>
      <c r="CH8" s="392"/>
      <c r="CI8" s="392"/>
      <c r="CJ8" s="392"/>
      <c r="CK8" s="392"/>
      <c r="CL8" s="392"/>
      <c r="CM8" s="392"/>
      <c r="CN8" s="355" t="s">
        <v>95</v>
      </c>
      <c r="CO8" s="356"/>
      <c r="CP8" s="356"/>
      <c r="CQ8" s="356"/>
      <c r="CR8" s="356"/>
      <c r="CS8" s="356"/>
      <c r="CT8" s="356"/>
      <c r="CU8" s="390"/>
      <c r="CV8" s="393" t="s">
        <v>36</v>
      </c>
      <c r="CW8" s="356"/>
      <c r="CX8" s="356"/>
      <c r="CY8" s="356"/>
      <c r="CZ8" s="356"/>
      <c r="DA8" s="356"/>
      <c r="DB8" s="356"/>
      <c r="DC8" s="356"/>
      <c r="DD8" s="356"/>
      <c r="DE8" s="390"/>
      <c r="DF8" s="219"/>
      <c r="DG8" s="220"/>
      <c r="DH8" s="220"/>
      <c r="DI8" s="220"/>
      <c r="DJ8" s="220"/>
      <c r="DK8" s="220"/>
      <c r="DL8" s="220"/>
      <c r="DM8" s="220"/>
      <c r="DN8" s="220"/>
      <c r="DO8" s="220"/>
      <c r="DP8" s="220"/>
      <c r="DQ8" s="220"/>
      <c r="DR8" s="224"/>
      <c r="DS8" s="219"/>
      <c r="DT8" s="220"/>
      <c r="DU8" s="220"/>
      <c r="DV8" s="220"/>
      <c r="DW8" s="220"/>
      <c r="DX8" s="220"/>
      <c r="DY8" s="220"/>
      <c r="DZ8" s="220"/>
      <c r="EA8" s="220"/>
      <c r="EB8" s="220"/>
      <c r="EC8" s="220"/>
      <c r="ED8" s="220"/>
      <c r="EE8" s="224"/>
      <c r="EF8" s="219"/>
      <c r="EG8" s="220"/>
      <c r="EH8" s="220"/>
      <c r="EI8" s="220"/>
      <c r="EJ8" s="220"/>
      <c r="EK8" s="220"/>
      <c r="EL8" s="220"/>
      <c r="EM8" s="220"/>
      <c r="EN8" s="220"/>
      <c r="EO8" s="220"/>
      <c r="EP8" s="220"/>
      <c r="EQ8" s="220"/>
      <c r="ER8" s="224"/>
      <c r="ES8" s="219"/>
      <c r="ET8" s="220"/>
      <c r="EU8" s="220"/>
      <c r="EV8" s="220"/>
      <c r="EW8" s="220"/>
      <c r="EX8" s="220"/>
      <c r="EY8" s="220"/>
      <c r="EZ8" s="220"/>
      <c r="FA8" s="220"/>
      <c r="FB8" s="220"/>
      <c r="FC8" s="220"/>
      <c r="FD8" s="220"/>
      <c r="FE8" s="221"/>
    </row>
    <row r="9" spans="1:161" ht="24" customHeight="1">
      <c r="A9" s="356" t="s">
        <v>96</v>
      </c>
      <c r="B9" s="356"/>
      <c r="C9" s="356"/>
      <c r="D9" s="356"/>
      <c r="E9" s="356"/>
      <c r="F9" s="356"/>
      <c r="G9" s="356"/>
      <c r="H9" s="390"/>
      <c r="I9" s="391" t="s">
        <v>532</v>
      </c>
      <c r="J9" s="392"/>
      <c r="K9" s="392"/>
      <c r="L9" s="392"/>
      <c r="M9" s="392"/>
      <c r="N9" s="392"/>
      <c r="O9" s="392"/>
      <c r="P9" s="392"/>
      <c r="Q9" s="392"/>
      <c r="R9" s="392"/>
      <c r="S9" s="392"/>
      <c r="T9" s="392"/>
      <c r="U9" s="392"/>
      <c r="V9" s="392"/>
      <c r="W9" s="392"/>
      <c r="X9" s="392"/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2"/>
      <c r="AO9" s="392"/>
      <c r="AP9" s="392"/>
      <c r="AQ9" s="392"/>
      <c r="AR9" s="392"/>
      <c r="AS9" s="392"/>
      <c r="AT9" s="392"/>
      <c r="AU9" s="392"/>
      <c r="AV9" s="392"/>
      <c r="AW9" s="392"/>
      <c r="AX9" s="392"/>
      <c r="AY9" s="392"/>
      <c r="AZ9" s="392"/>
      <c r="BA9" s="392"/>
      <c r="BB9" s="392"/>
      <c r="BC9" s="392"/>
      <c r="BD9" s="392"/>
      <c r="BE9" s="392"/>
      <c r="BF9" s="392"/>
      <c r="BG9" s="392"/>
      <c r="BH9" s="392"/>
      <c r="BI9" s="392"/>
      <c r="BJ9" s="392"/>
      <c r="BK9" s="392"/>
      <c r="BL9" s="392"/>
      <c r="BM9" s="392"/>
      <c r="BN9" s="392"/>
      <c r="BO9" s="392"/>
      <c r="BP9" s="392"/>
      <c r="BQ9" s="392"/>
      <c r="BR9" s="392"/>
      <c r="BS9" s="392"/>
      <c r="BT9" s="392"/>
      <c r="BU9" s="392"/>
      <c r="BV9" s="392"/>
      <c r="BW9" s="392"/>
      <c r="BX9" s="392"/>
      <c r="BY9" s="392"/>
      <c r="BZ9" s="392"/>
      <c r="CA9" s="392"/>
      <c r="CB9" s="392"/>
      <c r="CC9" s="392"/>
      <c r="CD9" s="392"/>
      <c r="CE9" s="392"/>
      <c r="CF9" s="392"/>
      <c r="CG9" s="392"/>
      <c r="CH9" s="392"/>
      <c r="CI9" s="392"/>
      <c r="CJ9" s="392"/>
      <c r="CK9" s="392"/>
      <c r="CL9" s="392"/>
      <c r="CM9" s="392"/>
      <c r="CN9" s="355" t="s">
        <v>97</v>
      </c>
      <c r="CO9" s="356"/>
      <c r="CP9" s="356"/>
      <c r="CQ9" s="356"/>
      <c r="CR9" s="356"/>
      <c r="CS9" s="356"/>
      <c r="CT9" s="356"/>
      <c r="CU9" s="390"/>
      <c r="CV9" s="393" t="s">
        <v>36</v>
      </c>
      <c r="CW9" s="356"/>
      <c r="CX9" s="356"/>
      <c r="CY9" s="356"/>
      <c r="CZ9" s="356"/>
      <c r="DA9" s="356"/>
      <c r="DB9" s="356"/>
      <c r="DC9" s="356"/>
      <c r="DD9" s="356"/>
      <c r="DE9" s="390"/>
      <c r="DF9" s="219"/>
      <c r="DG9" s="220"/>
      <c r="DH9" s="220"/>
      <c r="DI9" s="220"/>
      <c r="DJ9" s="220"/>
      <c r="DK9" s="220"/>
      <c r="DL9" s="220"/>
      <c r="DM9" s="220"/>
      <c r="DN9" s="220"/>
      <c r="DO9" s="220"/>
      <c r="DP9" s="220"/>
      <c r="DQ9" s="220"/>
      <c r="DR9" s="224"/>
      <c r="DS9" s="219"/>
      <c r="DT9" s="220"/>
      <c r="DU9" s="220"/>
      <c r="DV9" s="220"/>
      <c r="DW9" s="220"/>
      <c r="DX9" s="220"/>
      <c r="DY9" s="220"/>
      <c r="DZ9" s="220"/>
      <c r="EA9" s="220"/>
      <c r="EB9" s="220"/>
      <c r="EC9" s="220"/>
      <c r="ED9" s="220"/>
      <c r="EE9" s="224"/>
      <c r="EF9" s="219"/>
      <c r="EG9" s="220"/>
      <c r="EH9" s="220"/>
      <c r="EI9" s="220"/>
      <c r="EJ9" s="220"/>
      <c r="EK9" s="220"/>
      <c r="EL9" s="220"/>
      <c r="EM9" s="220"/>
      <c r="EN9" s="220"/>
      <c r="EO9" s="220"/>
      <c r="EP9" s="220"/>
      <c r="EQ9" s="220"/>
      <c r="ER9" s="224"/>
      <c r="ES9" s="219"/>
      <c r="ET9" s="220"/>
      <c r="EU9" s="220"/>
      <c r="EV9" s="220"/>
      <c r="EW9" s="220"/>
      <c r="EX9" s="220"/>
      <c r="EY9" s="220"/>
      <c r="EZ9" s="220"/>
      <c r="FA9" s="220"/>
      <c r="FB9" s="220"/>
      <c r="FC9" s="220"/>
      <c r="FD9" s="220"/>
      <c r="FE9" s="221"/>
    </row>
    <row r="10" spans="1:161" ht="24" customHeight="1">
      <c r="A10" s="356" t="s">
        <v>98</v>
      </c>
      <c r="B10" s="356"/>
      <c r="C10" s="356"/>
      <c r="D10" s="356"/>
      <c r="E10" s="356"/>
      <c r="F10" s="356"/>
      <c r="G10" s="356"/>
      <c r="H10" s="390"/>
      <c r="I10" s="391" t="s">
        <v>533</v>
      </c>
      <c r="J10" s="392"/>
      <c r="K10" s="392"/>
      <c r="L10" s="392"/>
      <c r="M10" s="392"/>
      <c r="N10" s="392"/>
      <c r="O10" s="392"/>
      <c r="P10" s="392"/>
      <c r="Q10" s="392"/>
      <c r="R10" s="392"/>
      <c r="S10" s="392"/>
      <c r="T10" s="392"/>
      <c r="U10" s="392"/>
      <c r="V10" s="392"/>
      <c r="W10" s="392"/>
      <c r="X10" s="392"/>
      <c r="Y10" s="392"/>
      <c r="Z10" s="392"/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2"/>
      <c r="BB10" s="392"/>
      <c r="BC10" s="392"/>
      <c r="BD10" s="392"/>
      <c r="BE10" s="392"/>
      <c r="BF10" s="392"/>
      <c r="BG10" s="392"/>
      <c r="BH10" s="392"/>
      <c r="BI10" s="392"/>
      <c r="BJ10" s="392"/>
      <c r="BK10" s="392"/>
      <c r="BL10" s="392"/>
      <c r="BM10" s="392"/>
      <c r="BN10" s="392"/>
      <c r="BO10" s="392"/>
      <c r="BP10" s="392"/>
      <c r="BQ10" s="392"/>
      <c r="BR10" s="392"/>
      <c r="BS10" s="392"/>
      <c r="BT10" s="392"/>
      <c r="BU10" s="392"/>
      <c r="BV10" s="392"/>
      <c r="BW10" s="392"/>
      <c r="BX10" s="392"/>
      <c r="BY10" s="392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2"/>
      <c r="CN10" s="355" t="s">
        <v>100</v>
      </c>
      <c r="CO10" s="356"/>
      <c r="CP10" s="356"/>
      <c r="CQ10" s="356"/>
      <c r="CR10" s="356"/>
      <c r="CS10" s="356"/>
      <c r="CT10" s="356"/>
      <c r="CU10" s="390"/>
      <c r="CV10" s="393" t="s">
        <v>36</v>
      </c>
      <c r="CW10" s="356"/>
      <c r="CX10" s="356"/>
      <c r="CY10" s="356"/>
      <c r="CZ10" s="356"/>
      <c r="DA10" s="356"/>
      <c r="DB10" s="356"/>
      <c r="DC10" s="356"/>
      <c r="DD10" s="356"/>
      <c r="DE10" s="390"/>
      <c r="DF10" s="298">
        <v>140350.36</v>
      </c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300"/>
      <c r="DS10" s="394">
        <v>0</v>
      </c>
      <c r="DT10" s="395"/>
      <c r="DU10" s="395"/>
      <c r="DV10" s="395"/>
      <c r="DW10" s="395"/>
      <c r="DX10" s="395"/>
      <c r="DY10" s="395"/>
      <c r="DZ10" s="395"/>
      <c r="EA10" s="395"/>
      <c r="EB10" s="395"/>
      <c r="EC10" s="395"/>
      <c r="ED10" s="395"/>
      <c r="EE10" s="396"/>
      <c r="EF10" s="394">
        <v>0</v>
      </c>
      <c r="EG10" s="395"/>
      <c r="EH10" s="395"/>
      <c r="EI10" s="395"/>
      <c r="EJ10" s="395"/>
      <c r="EK10" s="395"/>
      <c r="EL10" s="395"/>
      <c r="EM10" s="395"/>
      <c r="EN10" s="395"/>
      <c r="EO10" s="395"/>
      <c r="EP10" s="395"/>
      <c r="EQ10" s="395"/>
      <c r="ER10" s="396"/>
      <c r="ES10" s="219"/>
      <c r="ET10" s="220"/>
      <c r="EU10" s="220"/>
      <c r="EV10" s="220"/>
      <c r="EW10" s="220"/>
      <c r="EX10" s="220"/>
      <c r="EY10" s="220"/>
      <c r="EZ10" s="220"/>
      <c r="FA10" s="220"/>
      <c r="FB10" s="220"/>
      <c r="FC10" s="220"/>
      <c r="FD10" s="220"/>
      <c r="FE10" s="221"/>
    </row>
    <row r="11" spans="1:161" ht="24" customHeight="1">
      <c r="A11" s="356" t="s">
        <v>99</v>
      </c>
      <c r="B11" s="356"/>
      <c r="C11" s="356"/>
      <c r="D11" s="356"/>
      <c r="E11" s="356"/>
      <c r="F11" s="356"/>
      <c r="G11" s="356"/>
      <c r="H11" s="390"/>
      <c r="I11" s="391" t="s">
        <v>534</v>
      </c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2"/>
      <c r="BG11" s="392"/>
      <c r="BH11" s="392"/>
      <c r="BI11" s="392"/>
      <c r="BJ11" s="392"/>
      <c r="BK11" s="392"/>
      <c r="BL11" s="392"/>
      <c r="BM11" s="392"/>
      <c r="BN11" s="392"/>
      <c r="BO11" s="392"/>
      <c r="BP11" s="392"/>
      <c r="BQ11" s="392"/>
      <c r="BR11" s="392"/>
      <c r="BS11" s="392"/>
      <c r="BT11" s="392"/>
      <c r="BU11" s="392"/>
      <c r="BV11" s="392"/>
      <c r="BW11" s="392"/>
      <c r="BX11" s="392"/>
      <c r="BY11" s="392"/>
      <c r="BZ11" s="392"/>
      <c r="CA11" s="392"/>
      <c r="CB11" s="392"/>
      <c r="CC11" s="392"/>
      <c r="CD11" s="392"/>
      <c r="CE11" s="392"/>
      <c r="CF11" s="392"/>
      <c r="CG11" s="392"/>
      <c r="CH11" s="392"/>
      <c r="CI11" s="392"/>
      <c r="CJ11" s="392"/>
      <c r="CK11" s="392"/>
      <c r="CL11" s="392"/>
      <c r="CM11" s="392"/>
      <c r="CN11" s="355" t="s">
        <v>101</v>
      </c>
      <c r="CO11" s="356"/>
      <c r="CP11" s="356"/>
      <c r="CQ11" s="356"/>
      <c r="CR11" s="356"/>
      <c r="CS11" s="356"/>
      <c r="CT11" s="356"/>
      <c r="CU11" s="390"/>
      <c r="CV11" s="393" t="s">
        <v>36</v>
      </c>
      <c r="CW11" s="356"/>
      <c r="CX11" s="356"/>
      <c r="CY11" s="356"/>
      <c r="CZ11" s="356"/>
      <c r="DA11" s="356"/>
      <c r="DB11" s="356"/>
      <c r="DC11" s="356"/>
      <c r="DD11" s="356"/>
      <c r="DE11" s="390"/>
      <c r="DF11" s="298">
        <f>DF12+DF15+DF22</f>
        <v>8959502.7</v>
      </c>
      <c r="DG11" s="220"/>
      <c r="DH11" s="220"/>
      <c r="DI11" s="220"/>
      <c r="DJ11" s="220"/>
      <c r="DK11" s="220"/>
      <c r="DL11" s="220"/>
      <c r="DM11" s="220"/>
      <c r="DN11" s="220"/>
      <c r="DO11" s="220"/>
      <c r="DP11" s="220"/>
      <c r="DQ11" s="220"/>
      <c r="DR11" s="224"/>
      <c r="DS11" s="397">
        <f>DS12+DS15+DS22</f>
        <v>6943342.75</v>
      </c>
      <c r="DT11" s="398"/>
      <c r="DU11" s="398"/>
      <c r="DV11" s="398"/>
      <c r="DW11" s="398"/>
      <c r="DX11" s="398"/>
      <c r="DY11" s="398"/>
      <c r="DZ11" s="398"/>
      <c r="EA11" s="398"/>
      <c r="EB11" s="398"/>
      <c r="EC11" s="398"/>
      <c r="ED11" s="398"/>
      <c r="EE11" s="399"/>
      <c r="EF11" s="397">
        <f>EF12+EF15+EF22</f>
        <v>7007517.609999999</v>
      </c>
      <c r="EG11" s="398"/>
      <c r="EH11" s="398"/>
      <c r="EI11" s="398"/>
      <c r="EJ11" s="398"/>
      <c r="EK11" s="398"/>
      <c r="EL11" s="398"/>
      <c r="EM11" s="398"/>
      <c r="EN11" s="398"/>
      <c r="EO11" s="398"/>
      <c r="EP11" s="398"/>
      <c r="EQ11" s="398"/>
      <c r="ER11" s="399"/>
      <c r="ES11" s="219"/>
      <c r="ET11" s="220"/>
      <c r="EU11" s="220"/>
      <c r="EV11" s="220"/>
      <c r="EW11" s="220"/>
      <c r="EX11" s="220"/>
      <c r="EY11" s="220"/>
      <c r="EZ11" s="220"/>
      <c r="FA11" s="220"/>
      <c r="FB11" s="220"/>
      <c r="FC11" s="220"/>
      <c r="FD11" s="220"/>
      <c r="FE11" s="221"/>
    </row>
    <row r="12" spans="1:161" s="172" customFormat="1" ht="34.5" customHeight="1">
      <c r="A12" s="405" t="s">
        <v>102</v>
      </c>
      <c r="B12" s="405"/>
      <c r="C12" s="405"/>
      <c r="D12" s="405"/>
      <c r="E12" s="405"/>
      <c r="F12" s="405"/>
      <c r="G12" s="405"/>
      <c r="H12" s="406"/>
      <c r="I12" s="407" t="s">
        <v>104</v>
      </c>
      <c r="J12" s="408"/>
      <c r="K12" s="408"/>
      <c r="L12" s="408"/>
      <c r="M12" s="408"/>
      <c r="N12" s="408"/>
      <c r="O12" s="408"/>
      <c r="P12" s="408"/>
      <c r="Q12" s="408"/>
      <c r="R12" s="408"/>
      <c r="S12" s="408"/>
      <c r="T12" s="408"/>
      <c r="U12" s="408"/>
      <c r="V12" s="408"/>
      <c r="W12" s="408"/>
      <c r="X12" s="408"/>
      <c r="Y12" s="408"/>
      <c r="Z12" s="408"/>
      <c r="AA12" s="408"/>
      <c r="AB12" s="408"/>
      <c r="AC12" s="408"/>
      <c r="AD12" s="408"/>
      <c r="AE12" s="408"/>
      <c r="AF12" s="408"/>
      <c r="AG12" s="408"/>
      <c r="AH12" s="408"/>
      <c r="AI12" s="408"/>
      <c r="AJ12" s="408"/>
      <c r="AK12" s="408"/>
      <c r="AL12" s="408"/>
      <c r="AM12" s="408"/>
      <c r="AN12" s="408"/>
      <c r="AO12" s="408"/>
      <c r="AP12" s="408"/>
      <c r="AQ12" s="408"/>
      <c r="AR12" s="408"/>
      <c r="AS12" s="408"/>
      <c r="AT12" s="408"/>
      <c r="AU12" s="408"/>
      <c r="AV12" s="408"/>
      <c r="AW12" s="408"/>
      <c r="AX12" s="408"/>
      <c r="AY12" s="408"/>
      <c r="AZ12" s="408"/>
      <c r="BA12" s="408"/>
      <c r="BB12" s="408"/>
      <c r="BC12" s="408"/>
      <c r="BD12" s="408"/>
      <c r="BE12" s="408"/>
      <c r="BF12" s="408"/>
      <c r="BG12" s="408"/>
      <c r="BH12" s="408"/>
      <c r="BI12" s="408"/>
      <c r="BJ12" s="408"/>
      <c r="BK12" s="408"/>
      <c r="BL12" s="408"/>
      <c r="BM12" s="408"/>
      <c r="BN12" s="408"/>
      <c r="BO12" s="408"/>
      <c r="BP12" s="408"/>
      <c r="BQ12" s="408"/>
      <c r="BR12" s="408"/>
      <c r="BS12" s="408"/>
      <c r="BT12" s="408"/>
      <c r="BU12" s="408"/>
      <c r="BV12" s="408"/>
      <c r="BW12" s="408"/>
      <c r="BX12" s="408"/>
      <c r="BY12" s="408"/>
      <c r="BZ12" s="408"/>
      <c r="CA12" s="408"/>
      <c r="CB12" s="408"/>
      <c r="CC12" s="408"/>
      <c r="CD12" s="408"/>
      <c r="CE12" s="408"/>
      <c r="CF12" s="408"/>
      <c r="CG12" s="408"/>
      <c r="CH12" s="408"/>
      <c r="CI12" s="408"/>
      <c r="CJ12" s="408"/>
      <c r="CK12" s="408"/>
      <c r="CL12" s="408"/>
      <c r="CM12" s="408"/>
      <c r="CN12" s="409" t="s">
        <v>103</v>
      </c>
      <c r="CO12" s="405"/>
      <c r="CP12" s="405"/>
      <c r="CQ12" s="405"/>
      <c r="CR12" s="405"/>
      <c r="CS12" s="405"/>
      <c r="CT12" s="405"/>
      <c r="CU12" s="406"/>
      <c r="CV12" s="410" t="s">
        <v>36</v>
      </c>
      <c r="CW12" s="405"/>
      <c r="CX12" s="405"/>
      <c r="CY12" s="405"/>
      <c r="CZ12" s="405"/>
      <c r="DA12" s="405"/>
      <c r="DB12" s="405"/>
      <c r="DC12" s="405"/>
      <c r="DD12" s="405"/>
      <c r="DE12" s="406"/>
      <c r="DF12" s="400">
        <f>DF13</f>
        <v>4549490.989999999</v>
      </c>
      <c r="DG12" s="401"/>
      <c r="DH12" s="401"/>
      <c r="DI12" s="401"/>
      <c r="DJ12" s="401"/>
      <c r="DK12" s="401"/>
      <c r="DL12" s="401"/>
      <c r="DM12" s="401"/>
      <c r="DN12" s="401"/>
      <c r="DO12" s="401"/>
      <c r="DP12" s="401"/>
      <c r="DQ12" s="401"/>
      <c r="DR12" s="402"/>
      <c r="DS12" s="400">
        <f>DS13</f>
        <v>4670533.75</v>
      </c>
      <c r="DT12" s="401"/>
      <c r="DU12" s="401"/>
      <c r="DV12" s="401"/>
      <c r="DW12" s="401"/>
      <c r="DX12" s="401"/>
      <c r="DY12" s="401"/>
      <c r="DZ12" s="401"/>
      <c r="EA12" s="401"/>
      <c r="EB12" s="401"/>
      <c r="EC12" s="401"/>
      <c r="ED12" s="401"/>
      <c r="EE12" s="402"/>
      <c r="EF12" s="400">
        <f>EF13</f>
        <v>4734708.609999999</v>
      </c>
      <c r="EG12" s="401"/>
      <c r="EH12" s="401"/>
      <c r="EI12" s="401"/>
      <c r="EJ12" s="401"/>
      <c r="EK12" s="401"/>
      <c r="EL12" s="401"/>
      <c r="EM12" s="401"/>
      <c r="EN12" s="401"/>
      <c r="EO12" s="401"/>
      <c r="EP12" s="401"/>
      <c r="EQ12" s="401"/>
      <c r="ER12" s="402"/>
      <c r="ES12" s="403"/>
      <c r="ET12" s="401"/>
      <c r="EU12" s="401"/>
      <c r="EV12" s="401"/>
      <c r="EW12" s="401"/>
      <c r="EX12" s="401"/>
      <c r="EY12" s="401"/>
      <c r="EZ12" s="401"/>
      <c r="FA12" s="401"/>
      <c r="FB12" s="401"/>
      <c r="FC12" s="401"/>
      <c r="FD12" s="401"/>
      <c r="FE12" s="404"/>
    </row>
    <row r="13" spans="1:161" ht="24" customHeight="1">
      <c r="A13" s="356" t="s">
        <v>105</v>
      </c>
      <c r="B13" s="356"/>
      <c r="C13" s="356"/>
      <c r="D13" s="356"/>
      <c r="E13" s="356"/>
      <c r="F13" s="356"/>
      <c r="G13" s="356"/>
      <c r="H13" s="390"/>
      <c r="I13" s="411" t="s">
        <v>106</v>
      </c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  <c r="BD13" s="412"/>
      <c r="BE13" s="412"/>
      <c r="BF13" s="412"/>
      <c r="BG13" s="412"/>
      <c r="BH13" s="412"/>
      <c r="BI13" s="412"/>
      <c r="BJ13" s="412"/>
      <c r="BK13" s="412"/>
      <c r="BL13" s="412"/>
      <c r="BM13" s="412"/>
      <c r="BN13" s="412"/>
      <c r="BO13" s="412"/>
      <c r="BP13" s="412"/>
      <c r="BQ13" s="412"/>
      <c r="BR13" s="412"/>
      <c r="BS13" s="412"/>
      <c r="BT13" s="412"/>
      <c r="BU13" s="412"/>
      <c r="BV13" s="412"/>
      <c r="BW13" s="412"/>
      <c r="BX13" s="412"/>
      <c r="BY13" s="412"/>
      <c r="BZ13" s="412"/>
      <c r="CA13" s="412"/>
      <c r="CB13" s="412"/>
      <c r="CC13" s="412"/>
      <c r="CD13" s="412"/>
      <c r="CE13" s="412"/>
      <c r="CF13" s="412"/>
      <c r="CG13" s="412"/>
      <c r="CH13" s="412"/>
      <c r="CI13" s="412"/>
      <c r="CJ13" s="412"/>
      <c r="CK13" s="412"/>
      <c r="CL13" s="412"/>
      <c r="CM13" s="412"/>
      <c r="CN13" s="355" t="s">
        <v>107</v>
      </c>
      <c r="CO13" s="356"/>
      <c r="CP13" s="356"/>
      <c r="CQ13" s="356"/>
      <c r="CR13" s="356"/>
      <c r="CS13" s="356"/>
      <c r="CT13" s="356"/>
      <c r="CU13" s="390"/>
      <c r="CV13" s="393" t="s">
        <v>36</v>
      </c>
      <c r="CW13" s="356"/>
      <c r="CX13" s="356"/>
      <c r="CY13" s="356"/>
      <c r="CZ13" s="356"/>
      <c r="DA13" s="356"/>
      <c r="DB13" s="356"/>
      <c r="DC13" s="356"/>
      <c r="DD13" s="356"/>
      <c r="DE13" s="390"/>
      <c r="DF13" s="298">
        <f>'стр.1_4'!BK75+'стр.1_4'!BK76+'стр.1_4'!BK77+'стр.1_4'!BK78+'стр.1_4'!BK79+'стр.1_4'!BK81+'стр.1_4'!BK82+'стр.1_4'!BK83+'стр.1_4'!BK84-140350.36</f>
        <v>4549490.989999999</v>
      </c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4"/>
      <c r="DS13" s="298">
        <f>'стр.1_4'!BX84+'стр.1_4'!BX83+'стр.1_4'!BX82+'стр.1_4'!BX81+'стр.1_4'!BX79+'стр.1_4'!BX78+'стр.1_4'!BX77+'стр.1_4'!BX76+'стр.1_4'!BX75</f>
        <v>4670533.75</v>
      </c>
      <c r="DT13" s="220"/>
      <c r="DU13" s="220"/>
      <c r="DV13" s="220"/>
      <c r="DW13" s="220"/>
      <c r="DX13" s="220"/>
      <c r="DY13" s="220"/>
      <c r="DZ13" s="220"/>
      <c r="EA13" s="220"/>
      <c r="EB13" s="220"/>
      <c r="EC13" s="220"/>
      <c r="ED13" s="220"/>
      <c r="EE13" s="224"/>
      <c r="EF13" s="298">
        <f>'стр.1_4'!CK75+'стр.1_4'!CK76+'стр.1_4'!CK77+'стр.1_4'!CK78+'стр.1_4'!CK79+'стр.1_4'!CK81+'стр.1_4'!CK82+'стр.1_4'!CK83+'стр.1_4'!CK84</f>
        <v>4734708.609999999</v>
      </c>
      <c r="EG13" s="220"/>
      <c r="EH13" s="220"/>
      <c r="EI13" s="220"/>
      <c r="EJ13" s="220"/>
      <c r="EK13" s="220"/>
      <c r="EL13" s="220"/>
      <c r="EM13" s="220"/>
      <c r="EN13" s="220"/>
      <c r="EO13" s="220"/>
      <c r="EP13" s="220"/>
      <c r="EQ13" s="220"/>
      <c r="ER13" s="224"/>
      <c r="ES13" s="219"/>
      <c r="ET13" s="220"/>
      <c r="EU13" s="220"/>
      <c r="EV13" s="220"/>
      <c r="EW13" s="220"/>
      <c r="EX13" s="220"/>
      <c r="EY13" s="220"/>
      <c r="EZ13" s="220"/>
      <c r="FA13" s="220"/>
      <c r="FB13" s="220"/>
      <c r="FC13" s="220"/>
      <c r="FD13" s="220"/>
      <c r="FE13" s="221"/>
    </row>
    <row r="14" spans="1:161" ht="12.75" customHeight="1">
      <c r="A14" s="356" t="s">
        <v>108</v>
      </c>
      <c r="B14" s="356"/>
      <c r="C14" s="356"/>
      <c r="D14" s="356"/>
      <c r="E14" s="356"/>
      <c r="F14" s="356"/>
      <c r="G14" s="356"/>
      <c r="H14" s="390"/>
      <c r="I14" s="411" t="s">
        <v>535</v>
      </c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412"/>
      <c r="BA14" s="412"/>
      <c r="BB14" s="412"/>
      <c r="BC14" s="412"/>
      <c r="BD14" s="412"/>
      <c r="BE14" s="412"/>
      <c r="BF14" s="412"/>
      <c r="BG14" s="412"/>
      <c r="BH14" s="412"/>
      <c r="BI14" s="412"/>
      <c r="BJ14" s="412"/>
      <c r="BK14" s="412"/>
      <c r="BL14" s="412"/>
      <c r="BM14" s="41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2"/>
      <c r="BX14" s="412"/>
      <c r="BY14" s="412"/>
      <c r="BZ14" s="412"/>
      <c r="CA14" s="412"/>
      <c r="CB14" s="412"/>
      <c r="CC14" s="412"/>
      <c r="CD14" s="412"/>
      <c r="CE14" s="412"/>
      <c r="CF14" s="412"/>
      <c r="CG14" s="412"/>
      <c r="CH14" s="412"/>
      <c r="CI14" s="412"/>
      <c r="CJ14" s="412"/>
      <c r="CK14" s="412"/>
      <c r="CL14" s="412"/>
      <c r="CM14" s="412"/>
      <c r="CN14" s="355" t="s">
        <v>109</v>
      </c>
      <c r="CO14" s="356"/>
      <c r="CP14" s="356"/>
      <c r="CQ14" s="356"/>
      <c r="CR14" s="356"/>
      <c r="CS14" s="356"/>
      <c r="CT14" s="356"/>
      <c r="CU14" s="390"/>
      <c r="CV14" s="393" t="s">
        <v>36</v>
      </c>
      <c r="CW14" s="356"/>
      <c r="CX14" s="356"/>
      <c r="CY14" s="356"/>
      <c r="CZ14" s="356"/>
      <c r="DA14" s="356"/>
      <c r="DB14" s="356"/>
      <c r="DC14" s="356"/>
      <c r="DD14" s="356"/>
      <c r="DE14" s="390"/>
      <c r="DF14" s="219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4"/>
      <c r="DS14" s="219"/>
      <c r="DT14" s="220"/>
      <c r="DU14" s="220"/>
      <c r="DV14" s="220"/>
      <c r="DW14" s="220"/>
      <c r="DX14" s="220"/>
      <c r="DY14" s="220"/>
      <c r="DZ14" s="220"/>
      <c r="EA14" s="220"/>
      <c r="EB14" s="220"/>
      <c r="EC14" s="220"/>
      <c r="ED14" s="220"/>
      <c r="EE14" s="224"/>
      <c r="EF14" s="219"/>
      <c r="EG14" s="220"/>
      <c r="EH14" s="220"/>
      <c r="EI14" s="220"/>
      <c r="EJ14" s="220"/>
      <c r="EK14" s="220"/>
      <c r="EL14" s="220"/>
      <c r="EM14" s="220"/>
      <c r="EN14" s="220"/>
      <c r="EO14" s="220"/>
      <c r="EP14" s="220"/>
      <c r="EQ14" s="220"/>
      <c r="ER14" s="224"/>
      <c r="ES14" s="219"/>
      <c r="ET14" s="220"/>
      <c r="EU14" s="220"/>
      <c r="EV14" s="220"/>
      <c r="EW14" s="220"/>
      <c r="EX14" s="220"/>
      <c r="EY14" s="220"/>
      <c r="EZ14" s="220"/>
      <c r="FA14" s="220"/>
      <c r="FB14" s="220"/>
      <c r="FC14" s="220"/>
      <c r="FD14" s="220"/>
      <c r="FE14" s="221"/>
    </row>
    <row r="15" spans="1:161" s="172" customFormat="1" ht="24" customHeight="1">
      <c r="A15" s="405" t="s">
        <v>110</v>
      </c>
      <c r="B15" s="405"/>
      <c r="C15" s="405"/>
      <c r="D15" s="405"/>
      <c r="E15" s="405"/>
      <c r="F15" s="405"/>
      <c r="G15" s="405"/>
      <c r="H15" s="406"/>
      <c r="I15" s="407" t="s">
        <v>111</v>
      </c>
      <c r="J15" s="408"/>
      <c r="K15" s="408"/>
      <c r="L15" s="408"/>
      <c r="M15" s="408"/>
      <c r="N15" s="408"/>
      <c r="O15" s="408"/>
      <c r="P15" s="408"/>
      <c r="Q15" s="408"/>
      <c r="R15" s="408"/>
      <c r="S15" s="408"/>
      <c r="T15" s="408"/>
      <c r="U15" s="408"/>
      <c r="V15" s="408"/>
      <c r="W15" s="408"/>
      <c r="X15" s="408"/>
      <c r="Y15" s="408"/>
      <c r="Z15" s="408"/>
      <c r="AA15" s="408"/>
      <c r="AB15" s="408"/>
      <c r="AC15" s="408"/>
      <c r="AD15" s="408"/>
      <c r="AE15" s="408"/>
      <c r="AF15" s="408"/>
      <c r="AG15" s="408"/>
      <c r="AH15" s="408"/>
      <c r="AI15" s="408"/>
      <c r="AJ15" s="408"/>
      <c r="AK15" s="408"/>
      <c r="AL15" s="408"/>
      <c r="AM15" s="408"/>
      <c r="AN15" s="408"/>
      <c r="AO15" s="408"/>
      <c r="AP15" s="408"/>
      <c r="AQ15" s="408"/>
      <c r="AR15" s="408"/>
      <c r="AS15" s="408"/>
      <c r="AT15" s="408"/>
      <c r="AU15" s="408"/>
      <c r="AV15" s="408"/>
      <c r="AW15" s="408"/>
      <c r="AX15" s="408"/>
      <c r="AY15" s="408"/>
      <c r="AZ15" s="408"/>
      <c r="BA15" s="408"/>
      <c r="BB15" s="408"/>
      <c r="BC15" s="408"/>
      <c r="BD15" s="408"/>
      <c r="BE15" s="408"/>
      <c r="BF15" s="408"/>
      <c r="BG15" s="408"/>
      <c r="BH15" s="408"/>
      <c r="BI15" s="408"/>
      <c r="BJ15" s="408"/>
      <c r="BK15" s="408"/>
      <c r="BL15" s="408"/>
      <c r="BM15" s="408"/>
      <c r="BN15" s="408"/>
      <c r="BO15" s="408"/>
      <c r="BP15" s="408"/>
      <c r="BQ15" s="408"/>
      <c r="BR15" s="408"/>
      <c r="BS15" s="408"/>
      <c r="BT15" s="408"/>
      <c r="BU15" s="408"/>
      <c r="BV15" s="408"/>
      <c r="BW15" s="408"/>
      <c r="BX15" s="408"/>
      <c r="BY15" s="408"/>
      <c r="BZ15" s="408"/>
      <c r="CA15" s="408"/>
      <c r="CB15" s="408"/>
      <c r="CC15" s="408"/>
      <c r="CD15" s="408"/>
      <c r="CE15" s="408"/>
      <c r="CF15" s="408"/>
      <c r="CG15" s="408"/>
      <c r="CH15" s="408"/>
      <c r="CI15" s="408"/>
      <c r="CJ15" s="408"/>
      <c r="CK15" s="408"/>
      <c r="CL15" s="408"/>
      <c r="CM15" s="408"/>
      <c r="CN15" s="409" t="s">
        <v>112</v>
      </c>
      <c r="CO15" s="405"/>
      <c r="CP15" s="405"/>
      <c r="CQ15" s="405"/>
      <c r="CR15" s="405"/>
      <c r="CS15" s="405"/>
      <c r="CT15" s="405"/>
      <c r="CU15" s="406"/>
      <c r="CV15" s="410" t="s">
        <v>36</v>
      </c>
      <c r="CW15" s="405"/>
      <c r="CX15" s="405"/>
      <c r="CY15" s="405"/>
      <c r="CZ15" s="405"/>
      <c r="DA15" s="405"/>
      <c r="DB15" s="405"/>
      <c r="DC15" s="405"/>
      <c r="DD15" s="405"/>
      <c r="DE15" s="406"/>
      <c r="DF15" s="400">
        <f>DF16+DF18</f>
        <v>3918338</v>
      </c>
      <c r="DG15" s="401"/>
      <c r="DH15" s="401"/>
      <c r="DI15" s="401"/>
      <c r="DJ15" s="401"/>
      <c r="DK15" s="401"/>
      <c r="DL15" s="401"/>
      <c r="DM15" s="401"/>
      <c r="DN15" s="401"/>
      <c r="DO15" s="401"/>
      <c r="DP15" s="401"/>
      <c r="DQ15" s="401"/>
      <c r="DR15" s="402"/>
      <c r="DS15" s="400">
        <f>DS16+DS18</f>
        <v>1936761</v>
      </c>
      <c r="DT15" s="401"/>
      <c r="DU15" s="401"/>
      <c r="DV15" s="401"/>
      <c r="DW15" s="401"/>
      <c r="DX15" s="401"/>
      <c r="DY15" s="401"/>
      <c r="DZ15" s="401"/>
      <c r="EA15" s="401"/>
      <c r="EB15" s="401"/>
      <c r="EC15" s="401"/>
      <c r="ED15" s="401"/>
      <c r="EE15" s="402"/>
      <c r="EF15" s="400">
        <f>EF16+EF18</f>
        <v>1936761</v>
      </c>
      <c r="EG15" s="401"/>
      <c r="EH15" s="401"/>
      <c r="EI15" s="401"/>
      <c r="EJ15" s="401"/>
      <c r="EK15" s="401"/>
      <c r="EL15" s="401"/>
      <c r="EM15" s="401"/>
      <c r="EN15" s="401"/>
      <c r="EO15" s="401"/>
      <c r="EP15" s="401"/>
      <c r="EQ15" s="401"/>
      <c r="ER15" s="402"/>
      <c r="ES15" s="403"/>
      <c r="ET15" s="401"/>
      <c r="EU15" s="401"/>
      <c r="EV15" s="401"/>
      <c r="EW15" s="401"/>
      <c r="EX15" s="401"/>
      <c r="EY15" s="401"/>
      <c r="EZ15" s="401"/>
      <c r="FA15" s="401"/>
      <c r="FB15" s="401"/>
      <c r="FC15" s="401"/>
      <c r="FD15" s="401"/>
      <c r="FE15" s="404"/>
    </row>
    <row r="16" spans="1:161" ht="24" customHeight="1">
      <c r="A16" s="356" t="s">
        <v>113</v>
      </c>
      <c r="B16" s="356"/>
      <c r="C16" s="356"/>
      <c r="D16" s="356"/>
      <c r="E16" s="356"/>
      <c r="F16" s="356"/>
      <c r="G16" s="356"/>
      <c r="H16" s="390"/>
      <c r="I16" s="411" t="s">
        <v>106</v>
      </c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412"/>
      <c r="BT16" s="412"/>
      <c r="BU16" s="412"/>
      <c r="BV16" s="412"/>
      <c r="BW16" s="412"/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2"/>
      <c r="CI16" s="412"/>
      <c r="CJ16" s="412"/>
      <c r="CK16" s="412"/>
      <c r="CL16" s="412"/>
      <c r="CM16" s="412"/>
      <c r="CN16" s="355" t="s">
        <v>114</v>
      </c>
      <c r="CO16" s="356"/>
      <c r="CP16" s="356"/>
      <c r="CQ16" s="356"/>
      <c r="CR16" s="356"/>
      <c r="CS16" s="356"/>
      <c r="CT16" s="356"/>
      <c r="CU16" s="390"/>
      <c r="CV16" s="393" t="s">
        <v>36</v>
      </c>
      <c r="CW16" s="356"/>
      <c r="CX16" s="356"/>
      <c r="CY16" s="356"/>
      <c r="CZ16" s="356"/>
      <c r="DA16" s="356"/>
      <c r="DB16" s="356"/>
      <c r="DC16" s="356"/>
      <c r="DD16" s="356"/>
      <c r="DE16" s="390"/>
      <c r="DF16" s="298">
        <f>'стр.1_4'!BK91+'стр.1_4'!BK90+'стр.1_4'!BK89+'стр.1_4'!BK88</f>
        <v>1977538</v>
      </c>
      <c r="DG16" s="220"/>
      <c r="DH16" s="220"/>
      <c r="DI16" s="220"/>
      <c r="DJ16" s="220"/>
      <c r="DK16" s="220"/>
      <c r="DL16" s="220"/>
      <c r="DM16" s="220"/>
      <c r="DN16" s="220"/>
      <c r="DO16" s="220"/>
      <c r="DP16" s="220"/>
      <c r="DQ16" s="220"/>
      <c r="DR16" s="224"/>
      <c r="DS16" s="298">
        <f>'стр.1_4'!BX91+'стр.1_4'!BX90+'стр.1_4'!BX88</f>
        <v>1936761</v>
      </c>
      <c r="DT16" s="220"/>
      <c r="DU16" s="220"/>
      <c r="DV16" s="220"/>
      <c r="DW16" s="220"/>
      <c r="DX16" s="220"/>
      <c r="DY16" s="220"/>
      <c r="DZ16" s="220"/>
      <c r="EA16" s="220"/>
      <c r="EB16" s="220"/>
      <c r="EC16" s="220"/>
      <c r="ED16" s="220"/>
      <c r="EE16" s="224"/>
      <c r="EF16" s="298">
        <f>'стр.1_4'!CK91+'стр.1_4'!CK90+'стр.1_4'!CK88</f>
        <v>1936761</v>
      </c>
      <c r="EG16" s="220"/>
      <c r="EH16" s="220"/>
      <c r="EI16" s="220"/>
      <c r="EJ16" s="220"/>
      <c r="EK16" s="220"/>
      <c r="EL16" s="220"/>
      <c r="EM16" s="220"/>
      <c r="EN16" s="220"/>
      <c r="EO16" s="220"/>
      <c r="EP16" s="220"/>
      <c r="EQ16" s="220"/>
      <c r="ER16" s="224"/>
      <c r="ES16" s="219"/>
      <c r="ET16" s="220"/>
      <c r="EU16" s="220"/>
      <c r="EV16" s="220"/>
      <c r="EW16" s="220"/>
      <c r="EX16" s="220"/>
      <c r="EY16" s="220"/>
      <c r="EZ16" s="220"/>
      <c r="FA16" s="220"/>
      <c r="FB16" s="220"/>
      <c r="FC16" s="220"/>
      <c r="FD16" s="220"/>
      <c r="FE16" s="221"/>
    </row>
    <row r="17" spans="1:161" ht="12.75" customHeight="1">
      <c r="A17" s="356" t="s">
        <v>115</v>
      </c>
      <c r="B17" s="356"/>
      <c r="C17" s="356"/>
      <c r="D17" s="356"/>
      <c r="E17" s="356"/>
      <c r="F17" s="356"/>
      <c r="G17" s="356"/>
      <c r="H17" s="390"/>
      <c r="I17" s="411" t="s">
        <v>535</v>
      </c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2"/>
      <c r="BD17" s="412"/>
      <c r="BE17" s="412"/>
      <c r="BF17" s="412"/>
      <c r="BG17" s="412"/>
      <c r="BH17" s="412"/>
      <c r="BI17" s="412"/>
      <c r="BJ17" s="412"/>
      <c r="BK17" s="412"/>
      <c r="BL17" s="412"/>
      <c r="BM17" s="412"/>
      <c r="BN17" s="412"/>
      <c r="BO17" s="412"/>
      <c r="BP17" s="412"/>
      <c r="BQ17" s="412"/>
      <c r="BR17" s="412"/>
      <c r="BS17" s="412"/>
      <c r="BT17" s="412"/>
      <c r="BU17" s="412"/>
      <c r="BV17" s="412"/>
      <c r="BW17" s="412"/>
      <c r="BX17" s="412"/>
      <c r="BY17" s="412"/>
      <c r="BZ17" s="412"/>
      <c r="CA17" s="412"/>
      <c r="CB17" s="412"/>
      <c r="CC17" s="412"/>
      <c r="CD17" s="412"/>
      <c r="CE17" s="412"/>
      <c r="CF17" s="412"/>
      <c r="CG17" s="412"/>
      <c r="CH17" s="412"/>
      <c r="CI17" s="412"/>
      <c r="CJ17" s="412"/>
      <c r="CK17" s="412"/>
      <c r="CL17" s="412"/>
      <c r="CM17" s="412"/>
      <c r="CN17" s="355" t="s">
        <v>116</v>
      </c>
      <c r="CO17" s="356"/>
      <c r="CP17" s="356"/>
      <c r="CQ17" s="356"/>
      <c r="CR17" s="356"/>
      <c r="CS17" s="356"/>
      <c r="CT17" s="356"/>
      <c r="CU17" s="390"/>
      <c r="CV17" s="393" t="s">
        <v>36</v>
      </c>
      <c r="CW17" s="356"/>
      <c r="CX17" s="356"/>
      <c r="CY17" s="356"/>
      <c r="CZ17" s="356"/>
      <c r="DA17" s="356"/>
      <c r="DB17" s="356"/>
      <c r="DC17" s="356"/>
      <c r="DD17" s="356"/>
      <c r="DE17" s="390"/>
      <c r="DF17" s="219"/>
      <c r="DG17" s="220"/>
      <c r="DH17" s="220"/>
      <c r="DI17" s="220"/>
      <c r="DJ17" s="220"/>
      <c r="DK17" s="220"/>
      <c r="DL17" s="220"/>
      <c r="DM17" s="220"/>
      <c r="DN17" s="220"/>
      <c r="DO17" s="220"/>
      <c r="DP17" s="220"/>
      <c r="DQ17" s="220"/>
      <c r="DR17" s="224"/>
      <c r="DS17" s="219"/>
      <c r="DT17" s="220"/>
      <c r="DU17" s="220"/>
      <c r="DV17" s="220"/>
      <c r="DW17" s="220"/>
      <c r="DX17" s="220"/>
      <c r="DY17" s="220"/>
      <c r="DZ17" s="220"/>
      <c r="EA17" s="220"/>
      <c r="EB17" s="220"/>
      <c r="EC17" s="220"/>
      <c r="ED17" s="220"/>
      <c r="EE17" s="224"/>
      <c r="EF17" s="219"/>
      <c r="EG17" s="220"/>
      <c r="EH17" s="220"/>
      <c r="EI17" s="220"/>
      <c r="EJ17" s="220"/>
      <c r="EK17" s="220"/>
      <c r="EL17" s="220"/>
      <c r="EM17" s="220"/>
      <c r="EN17" s="220"/>
      <c r="EO17" s="220"/>
      <c r="EP17" s="220"/>
      <c r="EQ17" s="220"/>
      <c r="ER17" s="224"/>
      <c r="ES17" s="219"/>
      <c r="ET17" s="220"/>
      <c r="EU17" s="220"/>
      <c r="EV17" s="220"/>
      <c r="EW17" s="220"/>
      <c r="EX17" s="220"/>
      <c r="EY17" s="220"/>
      <c r="EZ17" s="220"/>
      <c r="FA17" s="220"/>
      <c r="FB17" s="220"/>
      <c r="FC17" s="220"/>
      <c r="FD17" s="220"/>
      <c r="FE17" s="221"/>
    </row>
    <row r="18" spans="1:161" ht="12.75" customHeight="1">
      <c r="A18" s="356" t="s">
        <v>117</v>
      </c>
      <c r="B18" s="356"/>
      <c r="C18" s="356"/>
      <c r="D18" s="356"/>
      <c r="E18" s="356"/>
      <c r="F18" s="356"/>
      <c r="G18" s="356"/>
      <c r="H18" s="390"/>
      <c r="I18" s="413" t="s">
        <v>536</v>
      </c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  <c r="AB18" s="223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223"/>
      <c r="AR18" s="223"/>
      <c r="AS18" s="223"/>
      <c r="AT18" s="223"/>
      <c r="AU18" s="223"/>
      <c r="AV18" s="223"/>
      <c r="AW18" s="223"/>
      <c r="AX18" s="223"/>
      <c r="AY18" s="223"/>
      <c r="AZ18" s="223"/>
      <c r="BA18" s="223"/>
      <c r="BB18" s="223"/>
      <c r="BC18" s="223"/>
      <c r="BD18" s="223"/>
      <c r="BE18" s="223"/>
      <c r="BF18" s="223"/>
      <c r="BG18" s="223"/>
      <c r="BH18" s="223"/>
      <c r="BI18" s="223"/>
      <c r="BJ18" s="223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355" t="s">
        <v>118</v>
      </c>
      <c r="CO18" s="356"/>
      <c r="CP18" s="356"/>
      <c r="CQ18" s="356"/>
      <c r="CR18" s="356"/>
      <c r="CS18" s="356"/>
      <c r="CT18" s="356"/>
      <c r="CU18" s="390"/>
      <c r="CV18" s="393" t="s">
        <v>36</v>
      </c>
      <c r="CW18" s="356"/>
      <c r="CX18" s="356"/>
      <c r="CY18" s="356"/>
      <c r="CZ18" s="356"/>
      <c r="DA18" s="356"/>
      <c r="DB18" s="356"/>
      <c r="DC18" s="356"/>
      <c r="DD18" s="356"/>
      <c r="DE18" s="390"/>
      <c r="DF18" s="298">
        <v>1940800</v>
      </c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300"/>
      <c r="DS18" s="298">
        <v>0</v>
      </c>
      <c r="DT18" s="299"/>
      <c r="DU18" s="299"/>
      <c r="DV18" s="299"/>
      <c r="DW18" s="299"/>
      <c r="DX18" s="299"/>
      <c r="DY18" s="299"/>
      <c r="DZ18" s="299"/>
      <c r="EA18" s="299"/>
      <c r="EB18" s="299"/>
      <c r="EC18" s="299"/>
      <c r="ED18" s="299"/>
      <c r="EE18" s="300"/>
      <c r="EF18" s="298">
        <v>0</v>
      </c>
      <c r="EG18" s="299"/>
      <c r="EH18" s="299"/>
      <c r="EI18" s="299"/>
      <c r="EJ18" s="299"/>
      <c r="EK18" s="299"/>
      <c r="EL18" s="299"/>
      <c r="EM18" s="299"/>
      <c r="EN18" s="299"/>
      <c r="EO18" s="299"/>
      <c r="EP18" s="299"/>
      <c r="EQ18" s="299"/>
      <c r="ER18" s="300"/>
      <c r="ES18" s="219"/>
      <c r="ET18" s="220"/>
      <c r="EU18" s="220"/>
      <c r="EV18" s="220"/>
      <c r="EW18" s="220"/>
      <c r="EX18" s="220"/>
      <c r="EY18" s="220"/>
      <c r="EZ18" s="220"/>
      <c r="FA18" s="220"/>
      <c r="FB18" s="220"/>
      <c r="FC18" s="220"/>
      <c r="FD18" s="220"/>
      <c r="FE18" s="221"/>
    </row>
    <row r="19" spans="1:161" ht="11.25">
      <c r="A19" s="356" t="s">
        <v>119</v>
      </c>
      <c r="B19" s="356"/>
      <c r="C19" s="356"/>
      <c r="D19" s="356"/>
      <c r="E19" s="356"/>
      <c r="F19" s="356"/>
      <c r="G19" s="356"/>
      <c r="H19" s="390"/>
      <c r="I19" s="413" t="s">
        <v>120</v>
      </c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  <c r="AB19" s="223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355" t="s">
        <v>121</v>
      </c>
      <c r="CO19" s="356"/>
      <c r="CP19" s="356"/>
      <c r="CQ19" s="356"/>
      <c r="CR19" s="356"/>
      <c r="CS19" s="356"/>
      <c r="CT19" s="356"/>
      <c r="CU19" s="390"/>
      <c r="CV19" s="393" t="s">
        <v>36</v>
      </c>
      <c r="CW19" s="356"/>
      <c r="CX19" s="356"/>
      <c r="CY19" s="356"/>
      <c r="CZ19" s="356"/>
      <c r="DA19" s="356"/>
      <c r="DB19" s="356"/>
      <c r="DC19" s="356"/>
      <c r="DD19" s="356"/>
      <c r="DE19" s="390"/>
      <c r="DF19" s="219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4"/>
      <c r="DS19" s="219"/>
      <c r="DT19" s="220"/>
      <c r="DU19" s="220"/>
      <c r="DV19" s="220"/>
      <c r="DW19" s="220"/>
      <c r="DX19" s="220"/>
      <c r="DY19" s="220"/>
      <c r="DZ19" s="220"/>
      <c r="EA19" s="220"/>
      <c r="EB19" s="220"/>
      <c r="EC19" s="220"/>
      <c r="ED19" s="220"/>
      <c r="EE19" s="224"/>
      <c r="EF19" s="219"/>
      <c r="EG19" s="220"/>
      <c r="EH19" s="220"/>
      <c r="EI19" s="220"/>
      <c r="EJ19" s="220"/>
      <c r="EK19" s="220"/>
      <c r="EL19" s="220"/>
      <c r="EM19" s="220"/>
      <c r="EN19" s="220"/>
      <c r="EO19" s="220"/>
      <c r="EP19" s="220"/>
      <c r="EQ19" s="220"/>
      <c r="ER19" s="224"/>
      <c r="ES19" s="219"/>
      <c r="ET19" s="220"/>
      <c r="EU19" s="220"/>
      <c r="EV19" s="220"/>
      <c r="EW19" s="220"/>
      <c r="EX19" s="220"/>
      <c r="EY19" s="220"/>
      <c r="EZ19" s="220"/>
      <c r="FA19" s="220"/>
      <c r="FB19" s="220"/>
      <c r="FC19" s="220"/>
      <c r="FD19" s="220"/>
      <c r="FE19" s="221"/>
    </row>
    <row r="20" spans="1:161" ht="24" customHeight="1">
      <c r="A20" s="356" t="s">
        <v>122</v>
      </c>
      <c r="B20" s="356"/>
      <c r="C20" s="356"/>
      <c r="D20" s="356"/>
      <c r="E20" s="356"/>
      <c r="F20" s="356"/>
      <c r="G20" s="356"/>
      <c r="H20" s="390"/>
      <c r="I20" s="411" t="s">
        <v>106</v>
      </c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412"/>
      <c r="BK20" s="412"/>
      <c r="BL20" s="412"/>
      <c r="BM20" s="412"/>
      <c r="BN20" s="412"/>
      <c r="BO20" s="412"/>
      <c r="BP20" s="412"/>
      <c r="BQ20" s="412"/>
      <c r="BR20" s="412"/>
      <c r="BS20" s="412"/>
      <c r="BT20" s="412"/>
      <c r="BU20" s="412"/>
      <c r="BV20" s="412"/>
      <c r="BW20" s="412"/>
      <c r="BX20" s="412"/>
      <c r="BY20" s="412"/>
      <c r="BZ20" s="412"/>
      <c r="CA20" s="412"/>
      <c r="CB20" s="412"/>
      <c r="CC20" s="412"/>
      <c r="CD20" s="412"/>
      <c r="CE20" s="412"/>
      <c r="CF20" s="412"/>
      <c r="CG20" s="412"/>
      <c r="CH20" s="412"/>
      <c r="CI20" s="412"/>
      <c r="CJ20" s="412"/>
      <c r="CK20" s="412"/>
      <c r="CL20" s="412"/>
      <c r="CM20" s="412"/>
      <c r="CN20" s="355" t="s">
        <v>123</v>
      </c>
      <c r="CO20" s="356"/>
      <c r="CP20" s="356"/>
      <c r="CQ20" s="356"/>
      <c r="CR20" s="356"/>
      <c r="CS20" s="356"/>
      <c r="CT20" s="356"/>
      <c r="CU20" s="390"/>
      <c r="CV20" s="393" t="s">
        <v>36</v>
      </c>
      <c r="CW20" s="356"/>
      <c r="CX20" s="356"/>
      <c r="CY20" s="356"/>
      <c r="CZ20" s="356"/>
      <c r="DA20" s="356"/>
      <c r="DB20" s="356"/>
      <c r="DC20" s="356"/>
      <c r="DD20" s="356"/>
      <c r="DE20" s="390"/>
      <c r="DF20" s="219"/>
      <c r="DG20" s="220"/>
      <c r="DH20" s="220"/>
      <c r="DI20" s="220"/>
      <c r="DJ20" s="220"/>
      <c r="DK20" s="220"/>
      <c r="DL20" s="220"/>
      <c r="DM20" s="220"/>
      <c r="DN20" s="220"/>
      <c r="DO20" s="220"/>
      <c r="DP20" s="220"/>
      <c r="DQ20" s="220"/>
      <c r="DR20" s="224"/>
      <c r="DS20" s="219"/>
      <c r="DT20" s="220"/>
      <c r="DU20" s="220"/>
      <c r="DV20" s="220"/>
      <c r="DW20" s="220"/>
      <c r="DX20" s="220"/>
      <c r="DY20" s="220"/>
      <c r="DZ20" s="220"/>
      <c r="EA20" s="220"/>
      <c r="EB20" s="220"/>
      <c r="EC20" s="220"/>
      <c r="ED20" s="220"/>
      <c r="EE20" s="224"/>
      <c r="EF20" s="219"/>
      <c r="EG20" s="220"/>
      <c r="EH20" s="220"/>
      <c r="EI20" s="220"/>
      <c r="EJ20" s="220"/>
      <c r="EK20" s="220"/>
      <c r="EL20" s="220"/>
      <c r="EM20" s="220"/>
      <c r="EN20" s="220"/>
      <c r="EO20" s="220"/>
      <c r="EP20" s="220"/>
      <c r="EQ20" s="220"/>
      <c r="ER20" s="224"/>
      <c r="ES20" s="219"/>
      <c r="ET20" s="220"/>
      <c r="EU20" s="220"/>
      <c r="EV20" s="220"/>
      <c r="EW20" s="220"/>
      <c r="EX20" s="220"/>
      <c r="EY20" s="220"/>
      <c r="EZ20" s="220"/>
      <c r="FA20" s="220"/>
      <c r="FB20" s="220"/>
      <c r="FC20" s="220"/>
      <c r="FD20" s="220"/>
      <c r="FE20" s="221"/>
    </row>
    <row r="21" spans="1:161" ht="12.75" customHeight="1">
      <c r="A21" s="356" t="s">
        <v>124</v>
      </c>
      <c r="B21" s="356"/>
      <c r="C21" s="356"/>
      <c r="D21" s="356"/>
      <c r="E21" s="356"/>
      <c r="F21" s="356"/>
      <c r="G21" s="356"/>
      <c r="H21" s="390"/>
      <c r="I21" s="411" t="s">
        <v>535</v>
      </c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412"/>
      <c r="BK21" s="412"/>
      <c r="BL21" s="412"/>
      <c r="BM21" s="412"/>
      <c r="BN21" s="412"/>
      <c r="BO21" s="412"/>
      <c r="BP21" s="412"/>
      <c r="BQ21" s="412"/>
      <c r="BR21" s="412"/>
      <c r="BS21" s="412"/>
      <c r="BT21" s="412"/>
      <c r="BU21" s="412"/>
      <c r="BV21" s="412"/>
      <c r="BW21" s="412"/>
      <c r="BX21" s="412"/>
      <c r="BY21" s="412"/>
      <c r="BZ21" s="412"/>
      <c r="CA21" s="412"/>
      <c r="CB21" s="412"/>
      <c r="CC21" s="412"/>
      <c r="CD21" s="412"/>
      <c r="CE21" s="412"/>
      <c r="CF21" s="412"/>
      <c r="CG21" s="412"/>
      <c r="CH21" s="412"/>
      <c r="CI21" s="412"/>
      <c r="CJ21" s="412"/>
      <c r="CK21" s="412"/>
      <c r="CL21" s="412"/>
      <c r="CM21" s="412"/>
      <c r="CN21" s="355" t="s">
        <v>125</v>
      </c>
      <c r="CO21" s="356"/>
      <c r="CP21" s="356"/>
      <c r="CQ21" s="356"/>
      <c r="CR21" s="356"/>
      <c r="CS21" s="356"/>
      <c r="CT21" s="356"/>
      <c r="CU21" s="390"/>
      <c r="CV21" s="393" t="s">
        <v>36</v>
      </c>
      <c r="CW21" s="356"/>
      <c r="CX21" s="356"/>
      <c r="CY21" s="356"/>
      <c r="CZ21" s="356"/>
      <c r="DA21" s="356"/>
      <c r="DB21" s="356"/>
      <c r="DC21" s="356"/>
      <c r="DD21" s="356"/>
      <c r="DE21" s="390"/>
      <c r="DF21" s="219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4"/>
      <c r="DS21" s="219"/>
      <c r="DT21" s="220"/>
      <c r="DU21" s="220"/>
      <c r="DV21" s="220"/>
      <c r="DW21" s="220"/>
      <c r="DX21" s="220"/>
      <c r="DY21" s="220"/>
      <c r="DZ21" s="220"/>
      <c r="EA21" s="220"/>
      <c r="EB21" s="220"/>
      <c r="EC21" s="220"/>
      <c r="ED21" s="220"/>
      <c r="EE21" s="224"/>
      <c r="EF21" s="219"/>
      <c r="EG21" s="220"/>
      <c r="EH21" s="220"/>
      <c r="EI21" s="220"/>
      <c r="EJ21" s="220"/>
      <c r="EK21" s="220"/>
      <c r="EL21" s="220"/>
      <c r="EM21" s="220"/>
      <c r="EN21" s="220"/>
      <c r="EO21" s="220"/>
      <c r="EP21" s="220"/>
      <c r="EQ21" s="220"/>
      <c r="ER21" s="224"/>
      <c r="ES21" s="219"/>
      <c r="ET21" s="220"/>
      <c r="EU21" s="220"/>
      <c r="EV21" s="220"/>
      <c r="EW21" s="220"/>
      <c r="EX21" s="220"/>
      <c r="EY21" s="220"/>
      <c r="EZ21" s="220"/>
      <c r="FA21" s="220"/>
      <c r="FB21" s="220"/>
      <c r="FC21" s="220"/>
      <c r="FD21" s="220"/>
      <c r="FE21" s="221"/>
    </row>
    <row r="22" spans="1:161" s="172" customFormat="1" ht="12" thickBot="1">
      <c r="A22" s="405" t="s">
        <v>126</v>
      </c>
      <c r="B22" s="405"/>
      <c r="C22" s="405"/>
      <c r="D22" s="405"/>
      <c r="E22" s="405"/>
      <c r="F22" s="405"/>
      <c r="G22" s="405"/>
      <c r="H22" s="406"/>
      <c r="I22" s="407" t="s">
        <v>127</v>
      </c>
      <c r="J22" s="408"/>
      <c r="K22" s="408"/>
      <c r="L22" s="408"/>
      <c r="M22" s="408"/>
      <c r="N22" s="408"/>
      <c r="O22" s="408"/>
      <c r="P22" s="408"/>
      <c r="Q22" s="408"/>
      <c r="R22" s="408"/>
      <c r="S22" s="408"/>
      <c r="T22" s="408"/>
      <c r="U22" s="408"/>
      <c r="V22" s="408"/>
      <c r="W22" s="408"/>
      <c r="X22" s="408"/>
      <c r="Y22" s="408"/>
      <c r="Z22" s="408"/>
      <c r="AA22" s="408"/>
      <c r="AB22" s="408"/>
      <c r="AC22" s="408"/>
      <c r="AD22" s="408"/>
      <c r="AE22" s="408"/>
      <c r="AF22" s="408"/>
      <c r="AG22" s="408"/>
      <c r="AH22" s="408"/>
      <c r="AI22" s="408"/>
      <c r="AJ22" s="408"/>
      <c r="AK22" s="408"/>
      <c r="AL22" s="408"/>
      <c r="AM22" s="408"/>
      <c r="AN22" s="408"/>
      <c r="AO22" s="408"/>
      <c r="AP22" s="408"/>
      <c r="AQ22" s="408"/>
      <c r="AR22" s="408"/>
      <c r="AS22" s="408"/>
      <c r="AT22" s="408"/>
      <c r="AU22" s="408"/>
      <c r="AV22" s="408"/>
      <c r="AW22" s="408"/>
      <c r="AX22" s="408"/>
      <c r="AY22" s="408"/>
      <c r="AZ22" s="408"/>
      <c r="BA22" s="408"/>
      <c r="BB22" s="408"/>
      <c r="BC22" s="408"/>
      <c r="BD22" s="408"/>
      <c r="BE22" s="408"/>
      <c r="BF22" s="408"/>
      <c r="BG22" s="408"/>
      <c r="BH22" s="408"/>
      <c r="BI22" s="408"/>
      <c r="BJ22" s="408"/>
      <c r="BK22" s="408"/>
      <c r="BL22" s="408"/>
      <c r="BM22" s="408"/>
      <c r="BN22" s="408"/>
      <c r="BO22" s="408"/>
      <c r="BP22" s="408"/>
      <c r="BQ22" s="408"/>
      <c r="BR22" s="408"/>
      <c r="BS22" s="408"/>
      <c r="BT22" s="408"/>
      <c r="BU22" s="408"/>
      <c r="BV22" s="408"/>
      <c r="BW22" s="408"/>
      <c r="BX22" s="408"/>
      <c r="BY22" s="408"/>
      <c r="BZ22" s="408"/>
      <c r="CA22" s="408"/>
      <c r="CB22" s="408"/>
      <c r="CC22" s="408"/>
      <c r="CD22" s="408"/>
      <c r="CE22" s="408"/>
      <c r="CF22" s="408"/>
      <c r="CG22" s="408"/>
      <c r="CH22" s="408"/>
      <c r="CI22" s="408"/>
      <c r="CJ22" s="408"/>
      <c r="CK22" s="408"/>
      <c r="CL22" s="408"/>
      <c r="CM22" s="408"/>
      <c r="CN22" s="421" t="s">
        <v>128</v>
      </c>
      <c r="CO22" s="422"/>
      <c r="CP22" s="422"/>
      <c r="CQ22" s="422"/>
      <c r="CR22" s="422"/>
      <c r="CS22" s="422"/>
      <c r="CT22" s="422"/>
      <c r="CU22" s="423"/>
      <c r="CV22" s="424" t="s">
        <v>36</v>
      </c>
      <c r="CW22" s="422"/>
      <c r="CX22" s="422"/>
      <c r="CY22" s="422"/>
      <c r="CZ22" s="422"/>
      <c r="DA22" s="422"/>
      <c r="DB22" s="422"/>
      <c r="DC22" s="422"/>
      <c r="DD22" s="422"/>
      <c r="DE22" s="423"/>
      <c r="DF22" s="414">
        <f>DF23</f>
        <v>491673.70999999996</v>
      </c>
      <c r="DG22" s="415"/>
      <c r="DH22" s="415"/>
      <c r="DI22" s="415"/>
      <c r="DJ22" s="415"/>
      <c r="DK22" s="415"/>
      <c r="DL22" s="415"/>
      <c r="DM22" s="415"/>
      <c r="DN22" s="415"/>
      <c r="DO22" s="415"/>
      <c r="DP22" s="415"/>
      <c r="DQ22" s="415"/>
      <c r="DR22" s="416"/>
      <c r="DS22" s="414">
        <f>DS23</f>
        <v>336048</v>
      </c>
      <c r="DT22" s="417"/>
      <c r="DU22" s="417"/>
      <c r="DV22" s="417"/>
      <c r="DW22" s="417"/>
      <c r="DX22" s="417"/>
      <c r="DY22" s="417"/>
      <c r="DZ22" s="417"/>
      <c r="EA22" s="417"/>
      <c r="EB22" s="417"/>
      <c r="EC22" s="417"/>
      <c r="ED22" s="417"/>
      <c r="EE22" s="418"/>
      <c r="EF22" s="414">
        <f>EF23</f>
        <v>336048</v>
      </c>
      <c r="EG22" s="417"/>
      <c r="EH22" s="417"/>
      <c r="EI22" s="417"/>
      <c r="EJ22" s="417"/>
      <c r="EK22" s="417"/>
      <c r="EL22" s="417"/>
      <c r="EM22" s="417"/>
      <c r="EN22" s="417"/>
      <c r="EO22" s="417"/>
      <c r="EP22" s="417"/>
      <c r="EQ22" s="417"/>
      <c r="ER22" s="418"/>
      <c r="ES22" s="419"/>
      <c r="ET22" s="415"/>
      <c r="EU22" s="415"/>
      <c r="EV22" s="415"/>
      <c r="EW22" s="415"/>
      <c r="EX22" s="415"/>
      <c r="EY22" s="415"/>
      <c r="EZ22" s="415"/>
      <c r="FA22" s="415"/>
      <c r="FB22" s="415"/>
      <c r="FC22" s="415"/>
      <c r="FD22" s="415"/>
      <c r="FE22" s="420"/>
    </row>
    <row r="23" spans="1:161" ht="24" customHeight="1">
      <c r="A23" s="356" t="s">
        <v>129</v>
      </c>
      <c r="B23" s="356"/>
      <c r="C23" s="356"/>
      <c r="D23" s="356"/>
      <c r="E23" s="356"/>
      <c r="F23" s="356"/>
      <c r="G23" s="356"/>
      <c r="H23" s="390"/>
      <c r="I23" s="411" t="s">
        <v>106</v>
      </c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  <c r="BA23" s="412"/>
      <c r="BB23" s="412"/>
      <c r="BC23" s="412"/>
      <c r="BD23" s="412"/>
      <c r="BE23" s="412"/>
      <c r="BF23" s="412"/>
      <c r="BG23" s="412"/>
      <c r="BH23" s="412"/>
      <c r="BI23" s="412"/>
      <c r="BJ23" s="412"/>
      <c r="BK23" s="412"/>
      <c r="BL23" s="412"/>
      <c r="BM23" s="412"/>
      <c r="BN23" s="412"/>
      <c r="BO23" s="412"/>
      <c r="BP23" s="412"/>
      <c r="BQ23" s="412"/>
      <c r="BR23" s="412"/>
      <c r="BS23" s="412"/>
      <c r="BT23" s="412"/>
      <c r="BU23" s="412"/>
      <c r="BV23" s="412"/>
      <c r="BW23" s="412"/>
      <c r="BX23" s="412"/>
      <c r="BY23" s="412"/>
      <c r="BZ23" s="412"/>
      <c r="CA23" s="412"/>
      <c r="CB23" s="412"/>
      <c r="CC23" s="412"/>
      <c r="CD23" s="412"/>
      <c r="CE23" s="412"/>
      <c r="CF23" s="412"/>
      <c r="CG23" s="412"/>
      <c r="CH23" s="412"/>
      <c r="CI23" s="412"/>
      <c r="CJ23" s="412"/>
      <c r="CK23" s="412"/>
      <c r="CL23" s="412"/>
      <c r="CM23" s="412"/>
      <c r="CN23" s="359" t="s">
        <v>130</v>
      </c>
      <c r="CO23" s="360"/>
      <c r="CP23" s="360"/>
      <c r="CQ23" s="360"/>
      <c r="CR23" s="360"/>
      <c r="CS23" s="360"/>
      <c r="CT23" s="360"/>
      <c r="CU23" s="386"/>
      <c r="CV23" s="385" t="s">
        <v>36</v>
      </c>
      <c r="CW23" s="360"/>
      <c r="CX23" s="360"/>
      <c r="CY23" s="360"/>
      <c r="CZ23" s="360"/>
      <c r="DA23" s="360"/>
      <c r="DB23" s="360"/>
      <c r="DC23" s="360"/>
      <c r="DD23" s="360"/>
      <c r="DE23" s="386"/>
      <c r="DF23" s="304">
        <f>'стр.1_4'!BK95+'стр.1_4'!BK100+'стр.1_4'!BK101+'стр.1_4'!BK102+'стр.1_4'!BK103+'стр.1_4'!BK104+'стр.1_4'!BK105+'стр.1_4'!BK106+'стр.1_4'!BK113+'стр.1_4'!BK114+'стр.1_4'!BK115+'стр.1_4'!BK117+'стр.1_4'!BK118</f>
        <v>491673.70999999996</v>
      </c>
      <c r="DG23" s="316"/>
      <c r="DH23" s="316"/>
      <c r="DI23" s="316"/>
      <c r="DJ23" s="316"/>
      <c r="DK23" s="316"/>
      <c r="DL23" s="316"/>
      <c r="DM23" s="316"/>
      <c r="DN23" s="316"/>
      <c r="DO23" s="316"/>
      <c r="DP23" s="316"/>
      <c r="DQ23" s="316"/>
      <c r="DR23" s="425"/>
      <c r="DS23" s="304">
        <f>'стр.1_4'!BX95+'стр.1_4'!BX100+'стр.1_4'!BX101+'стр.1_4'!BX102+'стр.1_4'!BX103+'стр.1_4'!BX104+'стр.1_4'!BX105+'стр.1_4'!BX106+'стр.1_4'!BX113+'стр.1_4'!BX114+'стр.1_4'!BX115+'стр.1_4'!BX117</f>
        <v>336048</v>
      </c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6"/>
      <c r="EF23" s="304">
        <f>'стр.1_4'!CK95+'стр.1_4'!CK100+'стр.1_4'!CK101+'стр.1_4'!CK102+'стр.1_4'!CK103+'стр.1_4'!CK104+'стр.1_4'!CK105+'стр.1_4'!CK106+'стр.1_4'!CK113+'стр.1_4'!CK114+'стр.1_4'!CK115+'стр.1_4'!CK117</f>
        <v>336048</v>
      </c>
      <c r="EG23" s="305"/>
      <c r="EH23" s="305"/>
      <c r="EI23" s="305"/>
      <c r="EJ23" s="305"/>
      <c r="EK23" s="305"/>
      <c r="EL23" s="305"/>
      <c r="EM23" s="305"/>
      <c r="EN23" s="305"/>
      <c r="EO23" s="305"/>
      <c r="EP23" s="305"/>
      <c r="EQ23" s="305"/>
      <c r="ER23" s="306"/>
      <c r="ES23" s="315"/>
      <c r="ET23" s="316"/>
      <c r="EU23" s="316"/>
      <c r="EV23" s="316"/>
      <c r="EW23" s="316"/>
      <c r="EX23" s="316"/>
      <c r="EY23" s="316"/>
      <c r="EZ23" s="316"/>
      <c r="FA23" s="316"/>
      <c r="FB23" s="316"/>
      <c r="FC23" s="316"/>
      <c r="FD23" s="316"/>
      <c r="FE23" s="317"/>
    </row>
    <row r="24" spans="1:161" ht="11.25">
      <c r="A24" s="356" t="s">
        <v>131</v>
      </c>
      <c r="B24" s="356"/>
      <c r="C24" s="356"/>
      <c r="D24" s="356"/>
      <c r="E24" s="356"/>
      <c r="F24" s="356"/>
      <c r="G24" s="356"/>
      <c r="H24" s="390"/>
      <c r="I24" s="411" t="s">
        <v>132</v>
      </c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/>
      <c r="BC24" s="412"/>
      <c r="BD24" s="412"/>
      <c r="BE24" s="412"/>
      <c r="BF24" s="412"/>
      <c r="BG24" s="412"/>
      <c r="BH24" s="412"/>
      <c r="BI24" s="412"/>
      <c r="BJ24" s="412"/>
      <c r="BK24" s="412"/>
      <c r="BL24" s="412"/>
      <c r="BM24" s="412"/>
      <c r="BN24" s="412"/>
      <c r="BO24" s="412"/>
      <c r="BP24" s="412"/>
      <c r="BQ24" s="412"/>
      <c r="BR24" s="412"/>
      <c r="BS24" s="412"/>
      <c r="BT24" s="412"/>
      <c r="BU24" s="412"/>
      <c r="BV24" s="412"/>
      <c r="BW24" s="412"/>
      <c r="BX24" s="412"/>
      <c r="BY24" s="412"/>
      <c r="BZ24" s="412"/>
      <c r="CA24" s="412"/>
      <c r="CB24" s="412"/>
      <c r="CC24" s="412"/>
      <c r="CD24" s="412"/>
      <c r="CE24" s="412"/>
      <c r="CF24" s="412"/>
      <c r="CG24" s="412"/>
      <c r="CH24" s="412"/>
      <c r="CI24" s="412"/>
      <c r="CJ24" s="412"/>
      <c r="CK24" s="412"/>
      <c r="CL24" s="412"/>
      <c r="CM24" s="412"/>
      <c r="CN24" s="355" t="s">
        <v>133</v>
      </c>
      <c r="CO24" s="356"/>
      <c r="CP24" s="356"/>
      <c r="CQ24" s="356"/>
      <c r="CR24" s="356"/>
      <c r="CS24" s="356"/>
      <c r="CT24" s="356"/>
      <c r="CU24" s="390"/>
      <c r="CV24" s="393" t="s">
        <v>36</v>
      </c>
      <c r="CW24" s="356"/>
      <c r="CX24" s="356"/>
      <c r="CY24" s="356"/>
      <c r="CZ24" s="356"/>
      <c r="DA24" s="356"/>
      <c r="DB24" s="356"/>
      <c r="DC24" s="356"/>
      <c r="DD24" s="356"/>
      <c r="DE24" s="390"/>
      <c r="DF24" s="219"/>
      <c r="DG24" s="220"/>
      <c r="DH24" s="220"/>
      <c r="DI24" s="220"/>
      <c r="DJ24" s="220"/>
      <c r="DK24" s="220"/>
      <c r="DL24" s="220"/>
      <c r="DM24" s="220"/>
      <c r="DN24" s="220"/>
      <c r="DO24" s="220"/>
      <c r="DP24" s="220"/>
      <c r="DQ24" s="220"/>
      <c r="DR24" s="224"/>
      <c r="DS24" s="219"/>
      <c r="DT24" s="220"/>
      <c r="DU24" s="220"/>
      <c r="DV24" s="220"/>
      <c r="DW24" s="220"/>
      <c r="DX24" s="220"/>
      <c r="DY24" s="220"/>
      <c r="DZ24" s="220"/>
      <c r="EA24" s="220"/>
      <c r="EB24" s="220"/>
      <c r="EC24" s="220"/>
      <c r="ED24" s="220"/>
      <c r="EE24" s="224"/>
      <c r="EF24" s="219"/>
      <c r="EG24" s="220"/>
      <c r="EH24" s="220"/>
      <c r="EI24" s="220"/>
      <c r="EJ24" s="220"/>
      <c r="EK24" s="220"/>
      <c r="EL24" s="220"/>
      <c r="EM24" s="220"/>
      <c r="EN24" s="220"/>
      <c r="EO24" s="220"/>
      <c r="EP24" s="220"/>
      <c r="EQ24" s="220"/>
      <c r="ER24" s="224"/>
      <c r="ES24" s="219"/>
      <c r="ET24" s="220"/>
      <c r="EU24" s="220"/>
      <c r="EV24" s="220"/>
      <c r="EW24" s="220"/>
      <c r="EX24" s="220"/>
      <c r="EY24" s="220"/>
      <c r="EZ24" s="220"/>
      <c r="FA24" s="220"/>
      <c r="FB24" s="220"/>
      <c r="FC24" s="220"/>
      <c r="FD24" s="220"/>
      <c r="FE24" s="221"/>
    </row>
    <row r="25" spans="1:161" ht="24" customHeight="1">
      <c r="A25" s="356" t="s">
        <v>10</v>
      </c>
      <c r="B25" s="356"/>
      <c r="C25" s="356"/>
      <c r="D25" s="356"/>
      <c r="E25" s="356"/>
      <c r="F25" s="356"/>
      <c r="G25" s="356"/>
      <c r="H25" s="390"/>
      <c r="I25" s="426" t="s">
        <v>537</v>
      </c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7"/>
      <c r="AC25" s="297"/>
      <c r="AD25" s="297"/>
      <c r="AE25" s="297"/>
      <c r="AF25" s="297"/>
      <c r="AG25" s="297"/>
      <c r="AH25" s="297"/>
      <c r="AI25" s="297"/>
      <c r="AJ25" s="297"/>
      <c r="AK25" s="297"/>
      <c r="AL25" s="297"/>
      <c r="AM25" s="297"/>
      <c r="AN25" s="297"/>
      <c r="AO25" s="297"/>
      <c r="AP25" s="297"/>
      <c r="AQ25" s="297"/>
      <c r="AR25" s="297"/>
      <c r="AS25" s="297"/>
      <c r="AT25" s="297"/>
      <c r="AU25" s="297"/>
      <c r="AV25" s="297"/>
      <c r="AW25" s="297"/>
      <c r="AX25" s="297"/>
      <c r="AY25" s="297"/>
      <c r="AZ25" s="297"/>
      <c r="BA25" s="297"/>
      <c r="BB25" s="297"/>
      <c r="BC25" s="297"/>
      <c r="BD25" s="297"/>
      <c r="BE25" s="297"/>
      <c r="BF25" s="297"/>
      <c r="BG25" s="297"/>
      <c r="BH25" s="297"/>
      <c r="BI25" s="297"/>
      <c r="BJ25" s="297"/>
      <c r="BK25" s="297"/>
      <c r="BL25" s="297"/>
      <c r="BM25" s="297"/>
      <c r="BN25" s="297"/>
      <c r="BO25" s="297"/>
      <c r="BP25" s="297"/>
      <c r="BQ25" s="297"/>
      <c r="BR25" s="297"/>
      <c r="BS25" s="297"/>
      <c r="BT25" s="297"/>
      <c r="BU25" s="297"/>
      <c r="BV25" s="297"/>
      <c r="BW25" s="297"/>
      <c r="BX25" s="297"/>
      <c r="BY25" s="297"/>
      <c r="BZ25" s="297"/>
      <c r="CA25" s="297"/>
      <c r="CB25" s="297"/>
      <c r="CC25" s="297"/>
      <c r="CD25" s="297"/>
      <c r="CE25" s="297"/>
      <c r="CF25" s="297"/>
      <c r="CG25" s="297"/>
      <c r="CH25" s="297"/>
      <c r="CI25" s="297"/>
      <c r="CJ25" s="297"/>
      <c r="CK25" s="297"/>
      <c r="CL25" s="297"/>
      <c r="CM25" s="297"/>
      <c r="CN25" s="355" t="s">
        <v>134</v>
      </c>
      <c r="CO25" s="356"/>
      <c r="CP25" s="356"/>
      <c r="CQ25" s="356"/>
      <c r="CR25" s="356"/>
      <c r="CS25" s="356"/>
      <c r="CT25" s="356"/>
      <c r="CU25" s="390"/>
      <c r="CV25" s="393" t="s">
        <v>36</v>
      </c>
      <c r="CW25" s="356"/>
      <c r="CX25" s="356"/>
      <c r="CY25" s="356"/>
      <c r="CZ25" s="356"/>
      <c r="DA25" s="356"/>
      <c r="DB25" s="356"/>
      <c r="DC25" s="356"/>
      <c r="DD25" s="356"/>
      <c r="DE25" s="390"/>
      <c r="DF25" s="219"/>
      <c r="DG25" s="220"/>
      <c r="DH25" s="220"/>
      <c r="DI25" s="220"/>
      <c r="DJ25" s="220"/>
      <c r="DK25" s="220"/>
      <c r="DL25" s="220"/>
      <c r="DM25" s="220"/>
      <c r="DN25" s="220"/>
      <c r="DO25" s="220"/>
      <c r="DP25" s="220"/>
      <c r="DQ25" s="220"/>
      <c r="DR25" s="224"/>
      <c r="DS25" s="219"/>
      <c r="DT25" s="220"/>
      <c r="DU25" s="220"/>
      <c r="DV25" s="220"/>
      <c r="DW25" s="220"/>
      <c r="DX25" s="220"/>
      <c r="DY25" s="220"/>
      <c r="DZ25" s="220"/>
      <c r="EA25" s="220"/>
      <c r="EB25" s="220"/>
      <c r="EC25" s="220"/>
      <c r="ED25" s="220"/>
      <c r="EE25" s="224"/>
      <c r="EF25" s="219"/>
      <c r="EG25" s="220"/>
      <c r="EH25" s="220"/>
      <c r="EI25" s="220"/>
      <c r="EJ25" s="220"/>
      <c r="EK25" s="220"/>
      <c r="EL25" s="220"/>
      <c r="EM25" s="220"/>
      <c r="EN25" s="220"/>
      <c r="EO25" s="220"/>
      <c r="EP25" s="220"/>
      <c r="EQ25" s="220"/>
      <c r="ER25" s="224"/>
      <c r="ES25" s="219"/>
      <c r="ET25" s="220"/>
      <c r="EU25" s="220"/>
      <c r="EV25" s="220"/>
      <c r="EW25" s="220"/>
      <c r="EX25" s="220"/>
      <c r="EY25" s="220"/>
      <c r="EZ25" s="220"/>
      <c r="FA25" s="220"/>
      <c r="FB25" s="220"/>
      <c r="FC25" s="220"/>
      <c r="FD25" s="220"/>
      <c r="FE25" s="221"/>
    </row>
    <row r="26" spans="1:161" ht="11.25">
      <c r="A26" s="436"/>
      <c r="B26" s="436"/>
      <c r="C26" s="436"/>
      <c r="D26" s="436"/>
      <c r="E26" s="436"/>
      <c r="F26" s="436"/>
      <c r="G26" s="436"/>
      <c r="H26" s="437"/>
      <c r="I26" s="440" t="s">
        <v>135</v>
      </c>
      <c r="J26" s="441"/>
      <c r="K26" s="441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441"/>
      <c r="Y26" s="441"/>
      <c r="Z26" s="441"/>
      <c r="AA26" s="441"/>
      <c r="AB26" s="441"/>
      <c r="AC26" s="441"/>
      <c r="AD26" s="441"/>
      <c r="AE26" s="441"/>
      <c r="AF26" s="441"/>
      <c r="AG26" s="441"/>
      <c r="AH26" s="441"/>
      <c r="AI26" s="441"/>
      <c r="AJ26" s="441"/>
      <c r="AK26" s="441"/>
      <c r="AL26" s="441"/>
      <c r="AM26" s="441"/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1"/>
      <c r="BC26" s="441"/>
      <c r="BD26" s="441"/>
      <c r="BE26" s="441"/>
      <c r="BF26" s="441"/>
      <c r="BG26" s="441"/>
      <c r="BH26" s="441"/>
      <c r="BI26" s="441"/>
      <c r="BJ26" s="441"/>
      <c r="BK26" s="441"/>
      <c r="BL26" s="441"/>
      <c r="BM26" s="441"/>
      <c r="BN26" s="441"/>
      <c r="BO26" s="441"/>
      <c r="BP26" s="441"/>
      <c r="BQ26" s="441"/>
      <c r="BR26" s="441"/>
      <c r="BS26" s="441"/>
      <c r="BT26" s="441"/>
      <c r="BU26" s="441"/>
      <c r="BV26" s="441"/>
      <c r="BW26" s="441"/>
      <c r="BX26" s="441"/>
      <c r="BY26" s="441"/>
      <c r="BZ26" s="441"/>
      <c r="CA26" s="441"/>
      <c r="CB26" s="441"/>
      <c r="CC26" s="441"/>
      <c r="CD26" s="441"/>
      <c r="CE26" s="441"/>
      <c r="CF26" s="441"/>
      <c r="CG26" s="441"/>
      <c r="CH26" s="441"/>
      <c r="CI26" s="441"/>
      <c r="CJ26" s="441"/>
      <c r="CK26" s="441"/>
      <c r="CL26" s="441"/>
      <c r="CM26" s="442"/>
      <c r="CN26" s="443" t="s">
        <v>136</v>
      </c>
      <c r="CO26" s="436"/>
      <c r="CP26" s="436"/>
      <c r="CQ26" s="436"/>
      <c r="CR26" s="436"/>
      <c r="CS26" s="436"/>
      <c r="CT26" s="436"/>
      <c r="CU26" s="437"/>
      <c r="CV26" s="445"/>
      <c r="CW26" s="436"/>
      <c r="CX26" s="436"/>
      <c r="CY26" s="436"/>
      <c r="CZ26" s="436"/>
      <c r="DA26" s="436"/>
      <c r="DB26" s="436"/>
      <c r="DC26" s="436"/>
      <c r="DD26" s="436"/>
      <c r="DE26" s="437"/>
      <c r="DF26" s="427"/>
      <c r="DG26" s="428"/>
      <c r="DH26" s="428"/>
      <c r="DI26" s="428"/>
      <c r="DJ26" s="428"/>
      <c r="DK26" s="428"/>
      <c r="DL26" s="428"/>
      <c r="DM26" s="428"/>
      <c r="DN26" s="428"/>
      <c r="DO26" s="428"/>
      <c r="DP26" s="428"/>
      <c r="DQ26" s="428"/>
      <c r="DR26" s="429"/>
      <c r="DS26" s="427"/>
      <c r="DT26" s="428"/>
      <c r="DU26" s="428"/>
      <c r="DV26" s="428"/>
      <c r="DW26" s="428"/>
      <c r="DX26" s="428"/>
      <c r="DY26" s="428"/>
      <c r="DZ26" s="428"/>
      <c r="EA26" s="428"/>
      <c r="EB26" s="428"/>
      <c r="EC26" s="428"/>
      <c r="ED26" s="428"/>
      <c r="EE26" s="429"/>
      <c r="EF26" s="427"/>
      <c r="EG26" s="428"/>
      <c r="EH26" s="428"/>
      <c r="EI26" s="428"/>
      <c r="EJ26" s="428"/>
      <c r="EK26" s="428"/>
      <c r="EL26" s="428"/>
      <c r="EM26" s="428"/>
      <c r="EN26" s="428"/>
      <c r="EO26" s="428"/>
      <c r="EP26" s="428"/>
      <c r="EQ26" s="428"/>
      <c r="ER26" s="429"/>
      <c r="ES26" s="427"/>
      <c r="ET26" s="428"/>
      <c r="EU26" s="428"/>
      <c r="EV26" s="428"/>
      <c r="EW26" s="428"/>
      <c r="EX26" s="428"/>
      <c r="EY26" s="428"/>
      <c r="EZ26" s="428"/>
      <c r="FA26" s="428"/>
      <c r="FB26" s="428"/>
      <c r="FC26" s="428"/>
      <c r="FD26" s="428"/>
      <c r="FE26" s="449"/>
    </row>
    <row r="27" spans="1:161" ht="11.25">
      <c r="A27" s="438"/>
      <c r="B27" s="438"/>
      <c r="C27" s="438"/>
      <c r="D27" s="438"/>
      <c r="E27" s="438"/>
      <c r="F27" s="438"/>
      <c r="G27" s="438"/>
      <c r="H27" s="439"/>
      <c r="I27" s="447"/>
      <c r="J27" s="448"/>
      <c r="K27" s="448"/>
      <c r="L27" s="448"/>
      <c r="M27" s="448"/>
      <c r="N27" s="448"/>
      <c r="O27" s="448"/>
      <c r="P27" s="448"/>
      <c r="Q27" s="448"/>
      <c r="R27" s="448"/>
      <c r="S27" s="448"/>
      <c r="T27" s="448"/>
      <c r="U27" s="448"/>
      <c r="V27" s="448"/>
      <c r="W27" s="448"/>
      <c r="X27" s="448"/>
      <c r="Y27" s="448"/>
      <c r="Z27" s="448"/>
      <c r="AA27" s="448"/>
      <c r="AB27" s="448"/>
      <c r="AC27" s="448"/>
      <c r="AD27" s="448"/>
      <c r="AE27" s="448"/>
      <c r="AF27" s="448"/>
      <c r="AG27" s="448"/>
      <c r="AH27" s="448"/>
      <c r="AI27" s="448"/>
      <c r="AJ27" s="448"/>
      <c r="AK27" s="448"/>
      <c r="AL27" s="448"/>
      <c r="AM27" s="448"/>
      <c r="AN27" s="448"/>
      <c r="AO27" s="448"/>
      <c r="AP27" s="448"/>
      <c r="AQ27" s="448"/>
      <c r="AR27" s="448"/>
      <c r="AS27" s="448"/>
      <c r="AT27" s="448"/>
      <c r="AU27" s="448"/>
      <c r="AV27" s="448"/>
      <c r="AW27" s="448"/>
      <c r="AX27" s="448"/>
      <c r="AY27" s="448"/>
      <c r="AZ27" s="448"/>
      <c r="BA27" s="448"/>
      <c r="BB27" s="448"/>
      <c r="BC27" s="448"/>
      <c r="BD27" s="448"/>
      <c r="BE27" s="448"/>
      <c r="BF27" s="448"/>
      <c r="BG27" s="448"/>
      <c r="BH27" s="448"/>
      <c r="BI27" s="448"/>
      <c r="BJ27" s="448"/>
      <c r="BK27" s="448"/>
      <c r="BL27" s="448"/>
      <c r="BM27" s="448"/>
      <c r="BN27" s="448"/>
      <c r="BO27" s="448"/>
      <c r="BP27" s="448"/>
      <c r="BQ27" s="448"/>
      <c r="BR27" s="448"/>
      <c r="BS27" s="448"/>
      <c r="BT27" s="448"/>
      <c r="BU27" s="448"/>
      <c r="BV27" s="448"/>
      <c r="BW27" s="448"/>
      <c r="BX27" s="448"/>
      <c r="BY27" s="448"/>
      <c r="BZ27" s="448"/>
      <c r="CA27" s="448"/>
      <c r="CB27" s="448"/>
      <c r="CC27" s="448"/>
      <c r="CD27" s="448"/>
      <c r="CE27" s="448"/>
      <c r="CF27" s="448"/>
      <c r="CG27" s="448"/>
      <c r="CH27" s="448"/>
      <c r="CI27" s="448"/>
      <c r="CJ27" s="448"/>
      <c r="CK27" s="448"/>
      <c r="CL27" s="448"/>
      <c r="CM27" s="448"/>
      <c r="CN27" s="444"/>
      <c r="CO27" s="438"/>
      <c r="CP27" s="438"/>
      <c r="CQ27" s="438"/>
      <c r="CR27" s="438"/>
      <c r="CS27" s="438"/>
      <c r="CT27" s="438"/>
      <c r="CU27" s="439"/>
      <c r="CV27" s="446"/>
      <c r="CW27" s="438"/>
      <c r="CX27" s="438"/>
      <c r="CY27" s="438"/>
      <c r="CZ27" s="438"/>
      <c r="DA27" s="438"/>
      <c r="DB27" s="438"/>
      <c r="DC27" s="438"/>
      <c r="DD27" s="438"/>
      <c r="DE27" s="439"/>
      <c r="DF27" s="430"/>
      <c r="DG27" s="431"/>
      <c r="DH27" s="431"/>
      <c r="DI27" s="431"/>
      <c r="DJ27" s="431"/>
      <c r="DK27" s="431"/>
      <c r="DL27" s="431"/>
      <c r="DM27" s="431"/>
      <c r="DN27" s="431"/>
      <c r="DO27" s="431"/>
      <c r="DP27" s="431"/>
      <c r="DQ27" s="431"/>
      <c r="DR27" s="432"/>
      <c r="DS27" s="430"/>
      <c r="DT27" s="431"/>
      <c r="DU27" s="431"/>
      <c r="DV27" s="431"/>
      <c r="DW27" s="431"/>
      <c r="DX27" s="431"/>
      <c r="DY27" s="431"/>
      <c r="DZ27" s="431"/>
      <c r="EA27" s="431"/>
      <c r="EB27" s="431"/>
      <c r="EC27" s="431"/>
      <c r="ED27" s="431"/>
      <c r="EE27" s="432"/>
      <c r="EF27" s="430"/>
      <c r="EG27" s="431"/>
      <c r="EH27" s="431"/>
      <c r="EI27" s="431"/>
      <c r="EJ27" s="431"/>
      <c r="EK27" s="431"/>
      <c r="EL27" s="431"/>
      <c r="EM27" s="431"/>
      <c r="EN27" s="431"/>
      <c r="EO27" s="431"/>
      <c r="EP27" s="431"/>
      <c r="EQ27" s="431"/>
      <c r="ER27" s="432"/>
      <c r="ES27" s="430"/>
      <c r="ET27" s="431"/>
      <c r="EU27" s="431"/>
      <c r="EV27" s="431"/>
      <c r="EW27" s="431"/>
      <c r="EX27" s="431"/>
      <c r="EY27" s="431"/>
      <c r="EZ27" s="431"/>
      <c r="FA27" s="431"/>
      <c r="FB27" s="431"/>
      <c r="FC27" s="431"/>
      <c r="FD27" s="431"/>
      <c r="FE27" s="450"/>
    </row>
    <row r="28" spans="1:161" ht="24" customHeight="1">
      <c r="A28" s="356" t="s">
        <v>11</v>
      </c>
      <c r="B28" s="356"/>
      <c r="C28" s="356"/>
      <c r="D28" s="356"/>
      <c r="E28" s="356"/>
      <c r="F28" s="356"/>
      <c r="G28" s="356"/>
      <c r="H28" s="390"/>
      <c r="I28" s="426" t="s">
        <v>137</v>
      </c>
      <c r="J28" s="297"/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7"/>
      <c r="AN28" s="297"/>
      <c r="AO28" s="297"/>
      <c r="AP28" s="297"/>
      <c r="AQ28" s="297"/>
      <c r="AR28" s="297"/>
      <c r="AS28" s="297"/>
      <c r="AT28" s="297"/>
      <c r="AU28" s="297"/>
      <c r="AV28" s="297"/>
      <c r="AW28" s="297"/>
      <c r="AX28" s="297"/>
      <c r="AY28" s="297"/>
      <c r="AZ28" s="297"/>
      <c r="BA28" s="297"/>
      <c r="BB28" s="297"/>
      <c r="BC28" s="297"/>
      <c r="BD28" s="297"/>
      <c r="BE28" s="297"/>
      <c r="BF28" s="297"/>
      <c r="BG28" s="297"/>
      <c r="BH28" s="297"/>
      <c r="BI28" s="297"/>
      <c r="BJ28" s="297"/>
      <c r="BK28" s="297"/>
      <c r="BL28" s="297"/>
      <c r="BM28" s="297"/>
      <c r="BN28" s="297"/>
      <c r="BO28" s="297"/>
      <c r="BP28" s="297"/>
      <c r="BQ28" s="297"/>
      <c r="BR28" s="297"/>
      <c r="BS28" s="297"/>
      <c r="BT28" s="297"/>
      <c r="BU28" s="297"/>
      <c r="BV28" s="297"/>
      <c r="BW28" s="297"/>
      <c r="BX28" s="297"/>
      <c r="BY28" s="297"/>
      <c r="BZ28" s="297"/>
      <c r="CA28" s="297"/>
      <c r="CB28" s="297"/>
      <c r="CC28" s="297"/>
      <c r="CD28" s="297"/>
      <c r="CE28" s="297"/>
      <c r="CF28" s="297"/>
      <c r="CG28" s="297"/>
      <c r="CH28" s="297"/>
      <c r="CI28" s="297"/>
      <c r="CJ28" s="297"/>
      <c r="CK28" s="297"/>
      <c r="CL28" s="297"/>
      <c r="CM28" s="297"/>
      <c r="CN28" s="355" t="s">
        <v>138</v>
      </c>
      <c r="CO28" s="356"/>
      <c r="CP28" s="356"/>
      <c r="CQ28" s="356"/>
      <c r="CR28" s="356"/>
      <c r="CS28" s="356"/>
      <c r="CT28" s="356"/>
      <c r="CU28" s="390"/>
      <c r="CV28" s="393" t="s">
        <v>36</v>
      </c>
      <c r="CW28" s="356"/>
      <c r="CX28" s="356"/>
      <c r="CY28" s="356"/>
      <c r="CZ28" s="356"/>
      <c r="DA28" s="356"/>
      <c r="DB28" s="356"/>
      <c r="DC28" s="356"/>
      <c r="DD28" s="356"/>
      <c r="DE28" s="390"/>
      <c r="DF28" s="219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4"/>
      <c r="DS28" s="219"/>
      <c r="DT28" s="220"/>
      <c r="DU28" s="220"/>
      <c r="DV28" s="220"/>
      <c r="DW28" s="220"/>
      <c r="DX28" s="220"/>
      <c r="DY28" s="220"/>
      <c r="DZ28" s="220"/>
      <c r="EA28" s="220"/>
      <c r="EB28" s="220"/>
      <c r="EC28" s="220"/>
      <c r="ED28" s="220"/>
      <c r="EE28" s="224"/>
      <c r="EF28" s="219"/>
      <c r="EG28" s="220"/>
      <c r="EH28" s="220"/>
      <c r="EI28" s="220"/>
      <c r="EJ28" s="220"/>
      <c r="EK28" s="220"/>
      <c r="EL28" s="220"/>
      <c r="EM28" s="220"/>
      <c r="EN28" s="220"/>
      <c r="EO28" s="220"/>
      <c r="EP28" s="220"/>
      <c r="EQ28" s="220"/>
      <c r="ER28" s="224"/>
      <c r="ES28" s="219"/>
      <c r="ET28" s="220"/>
      <c r="EU28" s="220"/>
      <c r="EV28" s="220"/>
      <c r="EW28" s="220"/>
      <c r="EX28" s="220"/>
      <c r="EY28" s="220"/>
      <c r="EZ28" s="220"/>
      <c r="FA28" s="220"/>
      <c r="FB28" s="220"/>
      <c r="FC28" s="220"/>
      <c r="FD28" s="220"/>
      <c r="FE28" s="221"/>
    </row>
    <row r="29" spans="1:161" ht="11.25">
      <c r="A29" s="436"/>
      <c r="B29" s="436"/>
      <c r="C29" s="436"/>
      <c r="D29" s="436"/>
      <c r="E29" s="436"/>
      <c r="F29" s="436"/>
      <c r="G29" s="436"/>
      <c r="H29" s="437"/>
      <c r="I29" s="440" t="s">
        <v>135</v>
      </c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1"/>
      <c r="AL29" s="441"/>
      <c r="AM29" s="441"/>
      <c r="AN29" s="441"/>
      <c r="AO29" s="441"/>
      <c r="AP29" s="441"/>
      <c r="AQ29" s="441"/>
      <c r="AR29" s="441"/>
      <c r="AS29" s="441"/>
      <c r="AT29" s="441"/>
      <c r="AU29" s="441"/>
      <c r="AV29" s="441"/>
      <c r="AW29" s="441"/>
      <c r="AX29" s="441"/>
      <c r="AY29" s="441"/>
      <c r="AZ29" s="441"/>
      <c r="BA29" s="441"/>
      <c r="BB29" s="441"/>
      <c r="BC29" s="441"/>
      <c r="BD29" s="441"/>
      <c r="BE29" s="441"/>
      <c r="BF29" s="441"/>
      <c r="BG29" s="441"/>
      <c r="BH29" s="441"/>
      <c r="BI29" s="441"/>
      <c r="BJ29" s="441"/>
      <c r="BK29" s="441"/>
      <c r="BL29" s="441"/>
      <c r="BM29" s="441"/>
      <c r="BN29" s="441"/>
      <c r="BO29" s="441"/>
      <c r="BP29" s="441"/>
      <c r="BQ29" s="441"/>
      <c r="BR29" s="441"/>
      <c r="BS29" s="441"/>
      <c r="BT29" s="441"/>
      <c r="BU29" s="441"/>
      <c r="BV29" s="441"/>
      <c r="BW29" s="441"/>
      <c r="BX29" s="441"/>
      <c r="BY29" s="441"/>
      <c r="BZ29" s="441"/>
      <c r="CA29" s="441"/>
      <c r="CB29" s="441"/>
      <c r="CC29" s="441"/>
      <c r="CD29" s="441"/>
      <c r="CE29" s="441"/>
      <c r="CF29" s="441"/>
      <c r="CG29" s="441"/>
      <c r="CH29" s="441"/>
      <c r="CI29" s="441"/>
      <c r="CJ29" s="441"/>
      <c r="CK29" s="441"/>
      <c r="CL29" s="441"/>
      <c r="CM29" s="442"/>
      <c r="CN29" s="443" t="s">
        <v>139</v>
      </c>
      <c r="CO29" s="436"/>
      <c r="CP29" s="436"/>
      <c r="CQ29" s="436"/>
      <c r="CR29" s="436"/>
      <c r="CS29" s="436"/>
      <c r="CT29" s="436"/>
      <c r="CU29" s="437"/>
      <c r="CV29" s="445"/>
      <c r="CW29" s="436"/>
      <c r="CX29" s="436"/>
      <c r="CY29" s="436"/>
      <c r="CZ29" s="436"/>
      <c r="DA29" s="436"/>
      <c r="DB29" s="436"/>
      <c r="DC29" s="436"/>
      <c r="DD29" s="436"/>
      <c r="DE29" s="437"/>
      <c r="DF29" s="427"/>
      <c r="DG29" s="428"/>
      <c r="DH29" s="428"/>
      <c r="DI29" s="428"/>
      <c r="DJ29" s="428"/>
      <c r="DK29" s="428"/>
      <c r="DL29" s="428"/>
      <c r="DM29" s="428"/>
      <c r="DN29" s="428"/>
      <c r="DO29" s="428"/>
      <c r="DP29" s="428"/>
      <c r="DQ29" s="428"/>
      <c r="DR29" s="429"/>
      <c r="DS29" s="427"/>
      <c r="DT29" s="428"/>
      <c r="DU29" s="428"/>
      <c r="DV29" s="428"/>
      <c r="DW29" s="428"/>
      <c r="DX29" s="428"/>
      <c r="DY29" s="428"/>
      <c r="DZ29" s="428"/>
      <c r="EA29" s="428"/>
      <c r="EB29" s="428"/>
      <c r="EC29" s="428"/>
      <c r="ED29" s="428"/>
      <c r="EE29" s="429"/>
      <c r="EF29" s="427"/>
      <c r="EG29" s="428"/>
      <c r="EH29" s="428"/>
      <c r="EI29" s="428"/>
      <c r="EJ29" s="428"/>
      <c r="EK29" s="428"/>
      <c r="EL29" s="428"/>
      <c r="EM29" s="428"/>
      <c r="EN29" s="428"/>
      <c r="EO29" s="428"/>
      <c r="EP29" s="428"/>
      <c r="EQ29" s="428"/>
      <c r="ER29" s="429"/>
      <c r="ES29" s="427"/>
      <c r="ET29" s="428"/>
      <c r="EU29" s="428"/>
      <c r="EV29" s="428"/>
      <c r="EW29" s="428"/>
      <c r="EX29" s="428"/>
      <c r="EY29" s="428"/>
      <c r="EZ29" s="428"/>
      <c r="FA29" s="428"/>
      <c r="FB29" s="428"/>
      <c r="FC29" s="428"/>
      <c r="FD29" s="428"/>
      <c r="FE29" s="449"/>
    </row>
    <row r="30" spans="1:161" ht="12" thickBot="1">
      <c r="A30" s="438"/>
      <c r="B30" s="438"/>
      <c r="C30" s="438"/>
      <c r="D30" s="438"/>
      <c r="E30" s="438"/>
      <c r="F30" s="438"/>
      <c r="G30" s="438"/>
      <c r="H30" s="439"/>
      <c r="I30" s="447"/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8"/>
      <c r="U30" s="448"/>
      <c r="V30" s="448"/>
      <c r="W30" s="448"/>
      <c r="X30" s="448"/>
      <c r="Y30" s="448"/>
      <c r="Z30" s="448"/>
      <c r="AA30" s="448"/>
      <c r="AB30" s="448"/>
      <c r="AC30" s="448"/>
      <c r="AD30" s="448"/>
      <c r="AE30" s="448"/>
      <c r="AF30" s="448"/>
      <c r="AG30" s="448"/>
      <c r="AH30" s="448"/>
      <c r="AI30" s="448"/>
      <c r="AJ30" s="448"/>
      <c r="AK30" s="448"/>
      <c r="AL30" s="448"/>
      <c r="AM30" s="448"/>
      <c r="AN30" s="448"/>
      <c r="AO30" s="448"/>
      <c r="AP30" s="448"/>
      <c r="AQ30" s="448"/>
      <c r="AR30" s="448"/>
      <c r="AS30" s="448"/>
      <c r="AT30" s="448"/>
      <c r="AU30" s="448"/>
      <c r="AV30" s="448"/>
      <c r="AW30" s="448"/>
      <c r="AX30" s="448"/>
      <c r="AY30" s="448"/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8"/>
      <c r="BK30" s="448"/>
      <c r="BL30" s="448"/>
      <c r="BM30" s="448"/>
      <c r="BN30" s="448"/>
      <c r="BO30" s="448"/>
      <c r="BP30" s="448"/>
      <c r="BQ30" s="448"/>
      <c r="BR30" s="448"/>
      <c r="BS30" s="448"/>
      <c r="BT30" s="448"/>
      <c r="BU30" s="448"/>
      <c r="BV30" s="448"/>
      <c r="BW30" s="448"/>
      <c r="BX30" s="448"/>
      <c r="BY30" s="448"/>
      <c r="BZ30" s="448"/>
      <c r="CA30" s="448"/>
      <c r="CB30" s="448"/>
      <c r="CC30" s="448"/>
      <c r="CD30" s="448"/>
      <c r="CE30" s="448"/>
      <c r="CF30" s="448"/>
      <c r="CG30" s="448"/>
      <c r="CH30" s="448"/>
      <c r="CI30" s="448"/>
      <c r="CJ30" s="448"/>
      <c r="CK30" s="448"/>
      <c r="CL30" s="448"/>
      <c r="CM30" s="448"/>
      <c r="CN30" s="451"/>
      <c r="CO30" s="452"/>
      <c r="CP30" s="452"/>
      <c r="CQ30" s="452"/>
      <c r="CR30" s="452"/>
      <c r="CS30" s="452"/>
      <c r="CT30" s="452"/>
      <c r="CU30" s="453"/>
      <c r="CV30" s="454"/>
      <c r="CW30" s="452"/>
      <c r="CX30" s="452"/>
      <c r="CY30" s="452"/>
      <c r="CZ30" s="452"/>
      <c r="DA30" s="452"/>
      <c r="DB30" s="452"/>
      <c r="DC30" s="452"/>
      <c r="DD30" s="452"/>
      <c r="DE30" s="453"/>
      <c r="DF30" s="433"/>
      <c r="DG30" s="434"/>
      <c r="DH30" s="434"/>
      <c r="DI30" s="434"/>
      <c r="DJ30" s="434"/>
      <c r="DK30" s="434"/>
      <c r="DL30" s="434"/>
      <c r="DM30" s="434"/>
      <c r="DN30" s="434"/>
      <c r="DO30" s="434"/>
      <c r="DP30" s="434"/>
      <c r="DQ30" s="434"/>
      <c r="DR30" s="435"/>
      <c r="DS30" s="433"/>
      <c r="DT30" s="434"/>
      <c r="DU30" s="434"/>
      <c r="DV30" s="434"/>
      <c r="DW30" s="434"/>
      <c r="DX30" s="434"/>
      <c r="DY30" s="434"/>
      <c r="DZ30" s="434"/>
      <c r="EA30" s="434"/>
      <c r="EB30" s="434"/>
      <c r="EC30" s="434"/>
      <c r="ED30" s="434"/>
      <c r="EE30" s="435"/>
      <c r="EF30" s="433"/>
      <c r="EG30" s="434"/>
      <c r="EH30" s="434"/>
      <c r="EI30" s="434"/>
      <c r="EJ30" s="434"/>
      <c r="EK30" s="434"/>
      <c r="EL30" s="434"/>
      <c r="EM30" s="434"/>
      <c r="EN30" s="434"/>
      <c r="EO30" s="434"/>
      <c r="EP30" s="434"/>
      <c r="EQ30" s="434"/>
      <c r="ER30" s="435"/>
      <c r="ES30" s="433"/>
      <c r="ET30" s="434"/>
      <c r="EU30" s="434"/>
      <c r="EV30" s="434"/>
      <c r="EW30" s="434"/>
      <c r="EX30" s="434"/>
      <c r="EY30" s="434"/>
      <c r="EZ30" s="434"/>
      <c r="FA30" s="434"/>
      <c r="FB30" s="434"/>
      <c r="FC30" s="434"/>
      <c r="FD30" s="434"/>
      <c r="FE30" s="455"/>
    </row>
    <row r="32" ht="11.25">
      <c r="I32" s="1" t="s">
        <v>140</v>
      </c>
    </row>
    <row r="33" spans="9:96" ht="11.25">
      <c r="I33" s="1" t="s">
        <v>141</v>
      </c>
      <c r="AQ33" s="431" t="s">
        <v>585</v>
      </c>
      <c r="AR33" s="431"/>
      <c r="AS33" s="431"/>
      <c r="AT33" s="431"/>
      <c r="AU33" s="431"/>
      <c r="AV33" s="431"/>
      <c r="AW33" s="431"/>
      <c r="AX33" s="431"/>
      <c r="AY33" s="431"/>
      <c r="AZ33" s="431"/>
      <c r="BA33" s="431"/>
      <c r="BB33" s="431"/>
      <c r="BC33" s="431"/>
      <c r="BD33" s="431"/>
      <c r="BE33" s="431"/>
      <c r="BF33" s="431"/>
      <c r="BG33" s="431"/>
      <c r="BH33" s="431"/>
      <c r="BK33" s="431"/>
      <c r="BL33" s="431"/>
      <c r="BM33" s="431"/>
      <c r="BN33" s="431"/>
      <c r="BO33" s="431"/>
      <c r="BP33" s="431"/>
      <c r="BQ33" s="431"/>
      <c r="BR33" s="431"/>
      <c r="BS33" s="431"/>
      <c r="BT33" s="431"/>
      <c r="BU33" s="431"/>
      <c r="BV33" s="431"/>
      <c r="BY33" s="431" t="s">
        <v>581</v>
      </c>
      <c r="BZ33" s="431"/>
      <c r="CA33" s="431"/>
      <c r="CB33" s="431"/>
      <c r="CC33" s="431"/>
      <c r="CD33" s="431"/>
      <c r="CE33" s="431"/>
      <c r="CF33" s="431"/>
      <c r="CG33" s="431"/>
      <c r="CH33" s="431"/>
      <c r="CI33" s="431"/>
      <c r="CJ33" s="431"/>
      <c r="CK33" s="431"/>
      <c r="CL33" s="431"/>
      <c r="CM33" s="431"/>
      <c r="CN33" s="431"/>
      <c r="CO33" s="431"/>
      <c r="CP33" s="431"/>
      <c r="CQ33" s="431"/>
      <c r="CR33" s="431"/>
    </row>
    <row r="34" spans="43:96" s="4" customFormat="1" ht="8.25">
      <c r="AQ34" s="362" t="s">
        <v>142</v>
      </c>
      <c r="AR34" s="362"/>
      <c r="AS34" s="362"/>
      <c r="AT34" s="362"/>
      <c r="AU34" s="362"/>
      <c r="AV34" s="362"/>
      <c r="AW34" s="362"/>
      <c r="AX34" s="362"/>
      <c r="AY34" s="362"/>
      <c r="AZ34" s="362"/>
      <c r="BA34" s="362"/>
      <c r="BB34" s="362"/>
      <c r="BC34" s="362"/>
      <c r="BD34" s="362"/>
      <c r="BE34" s="362"/>
      <c r="BF34" s="362"/>
      <c r="BG34" s="362"/>
      <c r="BH34" s="362"/>
      <c r="BK34" s="362" t="s">
        <v>17</v>
      </c>
      <c r="BL34" s="362"/>
      <c r="BM34" s="362"/>
      <c r="BN34" s="362"/>
      <c r="BO34" s="362"/>
      <c r="BP34" s="362"/>
      <c r="BQ34" s="362"/>
      <c r="BR34" s="362"/>
      <c r="BS34" s="362"/>
      <c r="BT34" s="362"/>
      <c r="BU34" s="362"/>
      <c r="BV34" s="362"/>
      <c r="BY34" s="362" t="s">
        <v>18</v>
      </c>
      <c r="BZ34" s="362"/>
      <c r="CA34" s="362"/>
      <c r="CB34" s="362"/>
      <c r="CC34" s="362"/>
      <c r="CD34" s="362"/>
      <c r="CE34" s="362"/>
      <c r="CF34" s="362"/>
      <c r="CG34" s="362"/>
      <c r="CH34" s="362"/>
      <c r="CI34" s="362"/>
      <c r="CJ34" s="362"/>
      <c r="CK34" s="362"/>
      <c r="CL34" s="362"/>
      <c r="CM34" s="362"/>
      <c r="CN34" s="362"/>
      <c r="CO34" s="362"/>
      <c r="CP34" s="362"/>
      <c r="CQ34" s="362"/>
      <c r="CR34" s="362"/>
    </row>
    <row r="35" spans="43:96" s="4" customFormat="1" ht="3" customHeight="1"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</row>
    <row r="36" spans="9:96" ht="11.25">
      <c r="I36" s="1" t="s">
        <v>143</v>
      </c>
      <c r="AM36" s="431" t="s">
        <v>582</v>
      </c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1"/>
      <c r="BD36" s="431"/>
      <c r="BG36" s="431" t="s">
        <v>580</v>
      </c>
      <c r="BH36" s="431"/>
      <c r="BI36" s="431"/>
      <c r="BJ36" s="431"/>
      <c r="BK36" s="431"/>
      <c r="BL36" s="431"/>
      <c r="BM36" s="431"/>
      <c r="BN36" s="431"/>
      <c r="BO36" s="431"/>
      <c r="BP36" s="431"/>
      <c r="BQ36" s="431"/>
      <c r="BR36" s="431"/>
      <c r="BS36" s="431"/>
      <c r="BT36" s="431"/>
      <c r="BU36" s="431"/>
      <c r="BV36" s="431"/>
      <c r="BW36" s="431"/>
      <c r="BX36" s="431"/>
      <c r="CA36" s="438" t="s">
        <v>584</v>
      </c>
      <c r="CB36" s="438"/>
      <c r="CC36" s="438"/>
      <c r="CD36" s="438"/>
      <c r="CE36" s="438"/>
      <c r="CF36" s="438"/>
      <c r="CG36" s="438"/>
      <c r="CH36" s="438"/>
      <c r="CI36" s="438"/>
      <c r="CJ36" s="438"/>
      <c r="CK36" s="438"/>
      <c r="CL36" s="438"/>
      <c r="CM36" s="438"/>
      <c r="CN36" s="438"/>
      <c r="CO36" s="438"/>
      <c r="CP36" s="438"/>
      <c r="CQ36" s="438"/>
      <c r="CR36" s="438"/>
    </row>
    <row r="37" spans="39:96" s="4" customFormat="1" ht="8.25">
      <c r="AM37" s="362" t="s">
        <v>142</v>
      </c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G37" s="362" t="s">
        <v>144</v>
      </c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2"/>
      <c r="BX37" s="362"/>
      <c r="CA37" s="362" t="s">
        <v>145</v>
      </c>
      <c r="CB37" s="362"/>
      <c r="CC37" s="362"/>
      <c r="CD37" s="362"/>
      <c r="CE37" s="362"/>
      <c r="CF37" s="362"/>
      <c r="CG37" s="362"/>
      <c r="CH37" s="362"/>
      <c r="CI37" s="362"/>
      <c r="CJ37" s="362"/>
      <c r="CK37" s="362"/>
      <c r="CL37" s="362"/>
      <c r="CM37" s="362"/>
      <c r="CN37" s="362"/>
      <c r="CO37" s="362"/>
      <c r="CP37" s="362"/>
      <c r="CQ37" s="362"/>
      <c r="CR37" s="362"/>
    </row>
    <row r="38" spans="39:96" s="4" customFormat="1" ht="3" customHeight="1"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</row>
    <row r="39" spans="9:38" ht="11.25">
      <c r="I39" s="346" t="s">
        <v>19</v>
      </c>
      <c r="J39" s="346"/>
      <c r="K39" s="438" t="s">
        <v>554</v>
      </c>
      <c r="L39" s="438"/>
      <c r="M39" s="438"/>
      <c r="N39" s="348" t="s">
        <v>19</v>
      </c>
      <c r="O39" s="348"/>
      <c r="Q39" s="438" t="s">
        <v>586</v>
      </c>
      <c r="R39" s="438"/>
      <c r="S39" s="438"/>
      <c r="T39" s="438"/>
      <c r="U39" s="438"/>
      <c r="V39" s="438"/>
      <c r="W39" s="438"/>
      <c r="X39" s="438"/>
      <c r="Y39" s="438"/>
      <c r="Z39" s="438"/>
      <c r="AA39" s="438"/>
      <c r="AB39" s="438"/>
      <c r="AC39" s="438"/>
      <c r="AD39" s="438"/>
      <c r="AE39" s="438"/>
      <c r="AF39" s="346">
        <v>20</v>
      </c>
      <c r="AG39" s="346"/>
      <c r="AH39" s="346"/>
      <c r="AI39" s="456" t="s">
        <v>554</v>
      </c>
      <c r="AJ39" s="456"/>
      <c r="AK39" s="456"/>
      <c r="AL39" s="1" t="s">
        <v>3</v>
      </c>
    </row>
    <row r="40" ht="12" thickBot="1"/>
    <row r="41" spans="1:91" ht="3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10"/>
    </row>
    <row r="42" spans="1:91" ht="11.25">
      <c r="A42" s="13" t="s">
        <v>146</v>
      </c>
      <c r="CM42" s="14"/>
    </row>
    <row r="43" spans="1:91" ht="11.25">
      <c r="A43" s="457" t="s">
        <v>261</v>
      </c>
      <c r="B43" s="431"/>
      <c r="C43" s="431"/>
      <c r="D43" s="431"/>
      <c r="E43" s="431"/>
      <c r="F43" s="431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1"/>
      <c r="AA43" s="431"/>
      <c r="AB43" s="431"/>
      <c r="AC43" s="431"/>
      <c r="AD43" s="431"/>
      <c r="AE43" s="431"/>
      <c r="AF43" s="431"/>
      <c r="AG43" s="431"/>
      <c r="AH43" s="431"/>
      <c r="AI43" s="431"/>
      <c r="AJ43" s="431"/>
      <c r="AK43" s="431"/>
      <c r="AL43" s="431"/>
      <c r="AM43" s="431"/>
      <c r="AN43" s="431"/>
      <c r="AO43" s="431"/>
      <c r="AP43" s="431"/>
      <c r="AQ43" s="431"/>
      <c r="AR43" s="431"/>
      <c r="AS43" s="431"/>
      <c r="AT43" s="431"/>
      <c r="AU43" s="431"/>
      <c r="AV43" s="431"/>
      <c r="AW43" s="431"/>
      <c r="AX43" s="431"/>
      <c r="AY43" s="431"/>
      <c r="AZ43" s="431"/>
      <c r="BA43" s="431"/>
      <c r="BB43" s="431"/>
      <c r="BC43" s="431"/>
      <c r="BD43" s="431"/>
      <c r="BE43" s="431"/>
      <c r="BF43" s="431"/>
      <c r="BG43" s="431"/>
      <c r="BH43" s="431"/>
      <c r="BI43" s="431"/>
      <c r="BJ43" s="431"/>
      <c r="BK43" s="431"/>
      <c r="BL43" s="431"/>
      <c r="BM43" s="431"/>
      <c r="BN43" s="431"/>
      <c r="BO43" s="431"/>
      <c r="BP43" s="431"/>
      <c r="BQ43" s="431"/>
      <c r="BR43" s="431"/>
      <c r="BS43" s="431"/>
      <c r="BT43" s="431"/>
      <c r="BU43" s="431"/>
      <c r="BV43" s="431"/>
      <c r="BW43" s="431"/>
      <c r="BX43" s="431"/>
      <c r="BY43" s="431"/>
      <c r="BZ43" s="431"/>
      <c r="CA43" s="431"/>
      <c r="CB43" s="431"/>
      <c r="CC43" s="431"/>
      <c r="CD43" s="431"/>
      <c r="CE43" s="431"/>
      <c r="CF43" s="431"/>
      <c r="CG43" s="431"/>
      <c r="CH43" s="431"/>
      <c r="CI43" s="431"/>
      <c r="CJ43" s="431"/>
      <c r="CK43" s="431"/>
      <c r="CL43" s="431"/>
      <c r="CM43" s="458"/>
    </row>
    <row r="44" spans="1:91" s="4" customFormat="1" ht="8.25">
      <c r="A44" s="459" t="s">
        <v>147</v>
      </c>
      <c r="B44" s="362"/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362"/>
      <c r="AN44" s="362"/>
      <c r="AO44" s="362"/>
      <c r="AP44" s="362"/>
      <c r="AQ44" s="362"/>
      <c r="AR44" s="362"/>
      <c r="AS44" s="362"/>
      <c r="AT44" s="362"/>
      <c r="AU44" s="362"/>
      <c r="AV44" s="362"/>
      <c r="AW44" s="362"/>
      <c r="AX44" s="362"/>
      <c r="AY44" s="362"/>
      <c r="AZ44" s="362"/>
      <c r="BA44" s="362"/>
      <c r="BB44" s="362"/>
      <c r="BC44" s="362"/>
      <c r="BD44" s="362"/>
      <c r="BE44" s="362"/>
      <c r="BF44" s="362"/>
      <c r="BG44" s="362"/>
      <c r="BH44" s="362"/>
      <c r="BI44" s="362"/>
      <c r="BJ44" s="362"/>
      <c r="BK44" s="362"/>
      <c r="BL44" s="362"/>
      <c r="BM44" s="362"/>
      <c r="BN44" s="362"/>
      <c r="BO44" s="362"/>
      <c r="BP44" s="362"/>
      <c r="BQ44" s="362"/>
      <c r="BR44" s="362"/>
      <c r="BS44" s="362"/>
      <c r="BT44" s="362"/>
      <c r="BU44" s="362"/>
      <c r="BV44" s="362"/>
      <c r="BW44" s="362"/>
      <c r="BX44" s="362"/>
      <c r="BY44" s="362"/>
      <c r="BZ44" s="362"/>
      <c r="CA44" s="362"/>
      <c r="CB44" s="362"/>
      <c r="CC44" s="362"/>
      <c r="CD44" s="362"/>
      <c r="CE44" s="362"/>
      <c r="CF44" s="362"/>
      <c r="CG44" s="362"/>
      <c r="CH44" s="362"/>
      <c r="CI44" s="362"/>
      <c r="CJ44" s="362"/>
      <c r="CK44" s="362"/>
      <c r="CL44" s="362"/>
      <c r="CM44" s="460"/>
    </row>
    <row r="45" spans="1:91" s="4" customFormat="1" ht="6" customHeight="1">
      <c r="A45" s="1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12"/>
    </row>
    <row r="46" spans="1:91" ht="11.25">
      <c r="A46" s="457"/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AH46" s="431" t="s">
        <v>587</v>
      </c>
      <c r="AI46" s="431"/>
      <c r="AJ46" s="431"/>
      <c r="AK46" s="431"/>
      <c r="AL46" s="431"/>
      <c r="AM46" s="431"/>
      <c r="AN46" s="431"/>
      <c r="AO46" s="431"/>
      <c r="AP46" s="431"/>
      <c r="AQ46" s="431"/>
      <c r="AR46" s="431"/>
      <c r="AS46" s="431"/>
      <c r="AT46" s="431"/>
      <c r="AU46" s="431"/>
      <c r="AV46" s="431"/>
      <c r="AW46" s="431"/>
      <c r="AX46" s="431"/>
      <c r="AY46" s="431"/>
      <c r="AZ46" s="431"/>
      <c r="BA46" s="431"/>
      <c r="BB46" s="431"/>
      <c r="BC46" s="431"/>
      <c r="BD46" s="431"/>
      <c r="BE46" s="431"/>
      <c r="BF46" s="431"/>
      <c r="BG46" s="431"/>
      <c r="BH46" s="431"/>
      <c r="BI46" s="431"/>
      <c r="BJ46" s="431"/>
      <c r="BK46" s="431"/>
      <c r="BL46" s="431"/>
      <c r="BM46" s="431"/>
      <c r="BN46" s="431"/>
      <c r="BO46" s="431"/>
      <c r="BP46" s="431"/>
      <c r="BQ46" s="431"/>
      <c r="BR46" s="431"/>
      <c r="BS46" s="431"/>
      <c r="BT46" s="431"/>
      <c r="BU46" s="431"/>
      <c r="BV46" s="431"/>
      <c r="BW46" s="431"/>
      <c r="BX46" s="431"/>
      <c r="BY46" s="431"/>
      <c r="BZ46" s="431"/>
      <c r="CA46" s="431"/>
      <c r="CB46" s="431"/>
      <c r="CC46" s="431"/>
      <c r="CD46" s="431"/>
      <c r="CE46" s="431"/>
      <c r="CF46" s="431"/>
      <c r="CG46" s="431"/>
      <c r="CH46" s="431"/>
      <c r="CI46" s="431"/>
      <c r="CJ46" s="431"/>
      <c r="CK46" s="431"/>
      <c r="CL46" s="431"/>
      <c r="CM46" s="458"/>
    </row>
    <row r="47" spans="1:91" s="4" customFormat="1" ht="8.25">
      <c r="A47" s="459" t="s">
        <v>17</v>
      </c>
      <c r="B47" s="362"/>
      <c r="C47" s="362"/>
      <c r="D47" s="362"/>
      <c r="E47" s="362"/>
      <c r="F47" s="362"/>
      <c r="G47" s="362"/>
      <c r="H47" s="362"/>
      <c r="I47" s="362"/>
      <c r="J47" s="362"/>
      <c r="K47" s="362"/>
      <c r="L47" s="362"/>
      <c r="M47" s="362"/>
      <c r="N47" s="362"/>
      <c r="O47" s="362"/>
      <c r="P47" s="362"/>
      <c r="Q47" s="362"/>
      <c r="R47" s="362"/>
      <c r="S47" s="362"/>
      <c r="T47" s="362"/>
      <c r="U47" s="362"/>
      <c r="V47" s="362"/>
      <c r="W47" s="362"/>
      <c r="X47" s="362"/>
      <c r="Y47" s="362"/>
      <c r="AH47" s="362" t="s">
        <v>18</v>
      </c>
      <c r="AI47" s="362"/>
      <c r="AJ47" s="362"/>
      <c r="AK47" s="362"/>
      <c r="AL47" s="362"/>
      <c r="AM47" s="362"/>
      <c r="AN47" s="362"/>
      <c r="AO47" s="362"/>
      <c r="AP47" s="362"/>
      <c r="AQ47" s="362"/>
      <c r="AR47" s="362"/>
      <c r="AS47" s="362"/>
      <c r="AT47" s="362"/>
      <c r="AU47" s="362"/>
      <c r="AV47" s="362"/>
      <c r="AW47" s="362"/>
      <c r="AX47" s="362"/>
      <c r="AY47" s="362"/>
      <c r="AZ47" s="362"/>
      <c r="BA47" s="362"/>
      <c r="BB47" s="362"/>
      <c r="BC47" s="362"/>
      <c r="BD47" s="362"/>
      <c r="BE47" s="362"/>
      <c r="BF47" s="362"/>
      <c r="BG47" s="362"/>
      <c r="BH47" s="362"/>
      <c r="BI47" s="362"/>
      <c r="BJ47" s="362"/>
      <c r="BK47" s="362"/>
      <c r="BL47" s="362"/>
      <c r="BM47" s="362"/>
      <c r="BN47" s="362"/>
      <c r="BO47" s="362"/>
      <c r="BP47" s="362"/>
      <c r="BQ47" s="362"/>
      <c r="BR47" s="362"/>
      <c r="BS47" s="362"/>
      <c r="BT47" s="362"/>
      <c r="BU47" s="362"/>
      <c r="BV47" s="362"/>
      <c r="BW47" s="362"/>
      <c r="BX47" s="362"/>
      <c r="BY47" s="362"/>
      <c r="BZ47" s="362"/>
      <c r="CA47" s="362"/>
      <c r="CB47" s="362"/>
      <c r="CC47" s="362"/>
      <c r="CD47" s="362"/>
      <c r="CE47" s="362"/>
      <c r="CF47" s="362"/>
      <c r="CG47" s="362"/>
      <c r="CH47" s="362"/>
      <c r="CI47" s="362"/>
      <c r="CJ47" s="362"/>
      <c r="CK47" s="362"/>
      <c r="CL47" s="362"/>
      <c r="CM47" s="460"/>
    </row>
    <row r="48" spans="1:91" ht="11.25">
      <c r="A48" s="13"/>
      <c r="CM48" s="14"/>
    </row>
    <row r="49" spans="1:91" ht="11.25">
      <c r="A49" s="461" t="s">
        <v>19</v>
      </c>
      <c r="B49" s="346"/>
      <c r="C49" s="438" t="s">
        <v>554</v>
      </c>
      <c r="D49" s="438"/>
      <c r="E49" s="438"/>
      <c r="F49" s="348" t="s">
        <v>19</v>
      </c>
      <c r="G49" s="348"/>
      <c r="I49" s="438" t="s">
        <v>573</v>
      </c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346">
        <v>20</v>
      </c>
      <c r="Y49" s="346"/>
      <c r="Z49" s="346"/>
      <c r="AA49" s="456" t="s">
        <v>554</v>
      </c>
      <c r="AB49" s="456"/>
      <c r="AC49" s="456"/>
      <c r="AD49" s="1" t="s">
        <v>3</v>
      </c>
      <c r="CM49" s="14"/>
    </row>
    <row r="50" spans="1:91" ht="3" customHeight="1" thickBot="1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7"/>
    </row>
    <row r="51" spans="1:25" ht="11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</row>
    <row r="52" ht="3" customHeight="1"/>
  </sheetData>
  <sheetProtection/>
  <mergeCells count="235">
    <mergeCell ref="X49:Z49"/>
    <mergeCell ref="AA49:AC49"/>
    <mergeCell ref="A49:B49"/>
    <mergeCell ref="C49:E49"/>
    <mergeCell ref="F49:G49"/>
    <mergeCell ref="I49:W49"/>
    <mergeCell ref="A46:Y46"/>
    <mergeCell ref="AH46:CM46"/>
    <mergeCell ref="A47:Y47"/>
    <mergeCell ref="AH47:CM47"/>
    <mergeCell ref="A43:CM43"/>
    <mergeCell ref="A44:CM44"/>
    <mergeCell ref="I39:J39"/>
    <mergeCell ref="K39:M39"/>
    <mergeCell ref="N39:O39"/>
    <mergeCell ref="Q39:AE39"/>
    <mergeCell ref="ES29:FE30"/>
    <mergeCell ref="AF39:AH39"/>
    <mergeCell ref="AI39:AK39"/>
    <mergeCell ref="AQ33:BH33"/>
    <mergeCell ref="BK33:BV33"/>
    <mergeCell ref="BY33:CR33"/>
    <mergeCell ref="EF28:ER28"/>
    <mergeCell ref="ES28:FE28"/>
    <mergeCell ref="AQ34:BH34"/>
    <mergeCell ref="BK34:BV34"/>
    <mergeCell ref="BY34:CR34"/>
    <mergeCell ref="CN29:CU30"/>
    <mergeCell ref="CV29:DE30"/>
    <mergeCell ref="I30:CM30"/>
    <mergeCell ref="EF26:ER27"/>
    <mergeCell ref="AM37:BD37"/>
    <mergeCell ref="BG36:BX36"/>
    <mergeCell ref="BG37:BX37"/>
    <mergeCell ref="EF29:ER30"/>
    <mergeCell ref="ES26:FE27"/>
    <mergeCell ref="I28:CM28"/>
    <mergeCell ref="CN28:CU28"/>
    <mergeCell ref="CV28:DE28"/>
    <mergeCell ref="DF28:DR28"/>
    <mergeCell ref="CA36:CR36"/>
    <mergeCell ref="CA37:CR37"/>
    <mergeCell ref="DF25:DR25"/>
    <mergeCell ref="AM36:BD36"/>
    <mergeCell ref="CN26:CU27"/>
    <mergeCell ref="CV26:DE27"/>
    <mergeCell ref="I26:CM26"/>
    <mergeCell ref="I27:CM27"/>
    <mergeCell ref="DF26:DR27"/>
    <mergeCell ref="DS26:EE27"/>
    <mergeCell ref="DF29:DR30"/>
    <mergeCell ref="DS29:EE30"/>
    <mergeCell ref="A26:H27"/>
    <mergeCell ref="A29:H30"/>
    <mergeCell ref="I29:CM29"/>
    <mergeCell ref="A28:H28"/>
    <mergeCell ref="DS28:EE28"/>
    <mergeCell ref="EF25:ER25"/>
    <mergeCell ref="ES25:FE25"/>
    <mergeCell ref="A25:H25"/>
    <mergeCell ref="I25:CM25"/>
    <mergeCell ref="CN25:CU25"/>
    <mergeCell ref="CV25:DE25"/>
    <mergeCell ref="DS25:EE25"/>
    <mergeCell ref="DF24:DR24"/>
    <mergeCell ref="DS24:EE24"/>
    <mergeCell ref="EF24:ER24"/>
    <mergeCell ref="ES24:FE24"/>
    <mergeCell ref="A24:H24"/>
    <mergeCell ref="I24:CM24"/>
    <mergeCell ref="CN24:CU24"/>
    <mergeCell ref="CV24:DE24"/>
    <mergeCell ref="DF23:DR23"/>
    <mergeCell ref="DS23:EE23"/>
    <mergeCell ref="EF23:ER23"/>
    <mergeCell ref="ES23:FE23"/>
    <mergeCell ref="A23:H23"/>
    <mergeCell ref="I23:CM23"/>
    <mergeCell ref="CN23:CU23"/>
    <mergeCell ref="CV23:DE23"/>
    <mergeCell ref="DF22:DR22"/>
    <mergeCell ref="DS22:EE22"/>
    <mergeCell ref="EF22:ER22"/>
    <mergeCell ref="ES22:FE22"/>
    <mergeCell ref="A22:H22"/>
    <mergeCell ref="I22:CM22"/>
    <mergeCell ref="CN22:CU22"/>
    <mergeCell ref="CV22:DE22"/>
    <mergeCell ref="DF21:DR21"/>
    <mergeCell ref="DS21:EE21"/>
    <mergeCell ref="EF21:ER21"/>
    <mergeCell ref="ES21:FE21"/>
    <mergeCell ref="A21:H21"/>
    <mergeCell ref="I21:CM21"/>
    <mergeCell ref="CN21:CU21"/>
    <mergeCell ref="CV21:DE21"/>
    <mergeCell ref="DF20:DR20"/>
    <mergeCell ref="DS20:EE20"/>
    <mergeCell ref="EF20:ER20"/>
    <mergeCell ref="ES20:FE20"/>
    <mergeCell ref="A20:H20"/>
    <mergeCell ref="I20:CM20"/>
    <mergeCell ref="CN20:CU20"/>
    <mergeCell ref="CV20:DE20"/>
    <mergeCell ref="DF19:DR19"/>
    <mergeCell ref="DS19:EE19"/>
    <mergeCell ref="EF19:ER19"/>
    <mergeCell ref="ES19:FE19"/>
    <mergeCell ref="A19:H19"/>
    <mergeCell ref="I19:CM19"/>
    <mergeCell ref="CN19:CU19"/>
    <mergeCell ref="CV19:DE19"/>
    <mergeCell ref="DF18:DR18"/>
    <mergeCell ref="DS18:EE18"/>
    <mergeCell ref="EF18:ER18"/>
    <mergeCell ref="ES18:FE18"/>
    <mergeCell ref="A18:H18"/>
    <mergeCell ref="I18:CM18"/>
    <mergeCell ref="CN18:CU18"/>
    <mergeCell ref="CV18:DE18"/>
    <mergeCell ref="DF17:DR17"/>
    <mergeCell ref="DS17:EE17"/>
    <mergeCell ref="EF17:ER17"/>
    <mergeCell ref="ES17:FE17"/>
    <mergeCell ref="A17:H17"/>
    <mergeCell ref="I17:CM17"/>
    <mergeCell ref="CN17:CU17"/>
    <mergeCell ref="CV17:DE17"/>
    <mergeCell ref="DF16:DR16"/>
    <mergeCell ref="DS16:EE16"/>
    <mergeCell ref="EF16:ER16"/>
    <mergeCell ref="ES16:FE16"/>
    <mergeCell ref="A16:H16"/>
    <mergeCell ref="I16:CM16"/>
    <mergeCell ref="CN16:CU16"/>
    <mergeCell ref="CV16:DE16"/>
    <mergeCell ref="DF15:DR15"/>
    <mergeCell ref="DS15:EE15"/>
    <mergeCell ref="EF15:ER15"/>
    <mergeCell ref="ES15:FE15"/>
    <mergeCell ref="A15:H15"/>
    <mergeCell ref="I15:CM15"/>
    <mergeCell ref="CN15:CU15"/>
    <mergeCell ref="CV15:DE15"/>
    <mergeCell ref="DF14:DR14"/>
    <mergeCell ref="DS14:EE14"/>
    <mergeCell ref="EF14:ER14"/>
    <mergeCell ref="ES14:FE14"/>
    <mergeCell ref="A14:H14"/>
    <mergeCell ref="I14:CM14"/>
    <mergeCell ref="CN14:CU14"/>
    <mergeCell ref="CV14:DE14"/>
    <mergeCell ref="DF13:DR13"/>
    <mergeCell ref="DS13:EE13"/>
    <mergeCell ref="EF13:ER13"/>
    <mergeCell ref="ES13:FE13"/>
    <mergeCell ref="A13:H13"/>
    <mergeCell ref="I13:CM13"/>
    <mergeCell ref="CN13:CU13"/>
    <mergeCell ref="CV13:DE13"/>
    <mergeCell ref="DF12:DR12"/>
    <mergeCell ref="DS12:EE12"/>
    <mergeCell ref="EF12:ER12"/>
    <mergeCell ref="ES12:FE12"/>
    <mergeCell ref="A12:H12"/>
    <mergeCell ref="I12:CM12"/>
    <mergeCell ref="CN12:CU12"/>
    <mergeCell ref="CV12:DE12"/>
    <mergeCell ref="DF11:DR11"/>
    <mergeCell ref="DS11:EE11"/>
    <mergeCell ref="EF11:ER11"/>
    <mergeCell ref="ES11:FE11"/>
    <mergeCell ref="A11:H11"/>
    <mergeCell ref="I11:CM11"/>
    <mergeCell ref="CN11:CU11"/>
    <mergeCell ref="CV11:DE11"/>
    <mergeCell ref="DF10:DR10"/>
    <mergeCell ref="DS10:EE10"/>
    <mergeCell ref="EF10:ER10"/>
    <mergeCell ref="ES10:FE10"/>
    <mergeCell ref="A10:H10"/>
    <mergeCell ref="I10:CM10"/>
    <mergeCell ref="CN10:CU10"/>
    <mergeCell ref="CV10:DE10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A3:H5"/>
    <mergeCell ref="A6:H6"/>
    <mergeCell ref="B1:FD1"/>
    <mergeCell ref="A7:H7"/>
    <mergeCell ref="I7:CM7"/>
    <mergeCell ref="CN7:CU7"/>
    <mergeCell ref="CV7:DE7"/>
    <mergeCell ref="DF7:DR7"/>
    <mergeCell ref="DS7:EE7"/>
    <mergeCell ref="EF7:ER7"/>
    <mergeCell ref="I6:CM6"/>
    <mergeCell ref="CN6:CU6"/>
    <mergeCell ref="CV6:DE6"/>
    <mergeCell ref="ES7:FE7"/>
    <mergeCell ref="DF6:DR6"/>
    <mergeCell ref="DS6:EE6"/>
    <mergeCell ref="EF6:ER6"/>
    <mergeCell ref="ES6:FE6"/>
    <mergeCell ref="DF5:DR5"/>
    <mergeCell ref="DS5:EE5"/>
    <mergeCell ref="EF5:ER5"/>
    <mergeCell ref="DY4:EA4"/>
    <mergeCell ref="EB4:EE4"/>
    <mergeCell ref="EF4:EK4"/>
    <mergeCell ref="EL4:EN4"/>
    <mergeCell ref="I3:CM5"/>
    <mergeCell ref="CN3:CU5"/>
    <mergeCell ref="CV3:DE5"/>
    <mergeCell ref="DF3:FE3"/>
    <mergeCell ref="DF4:DK4"/>
    <mergeCell ref="DL4:DN4"/>
    <mergeCell ref="DO4:DR4"/>
    <mergeCell ref="DS4:DX4"/>
    <mergeCell ref="EO4:ER4"/>
    <mergeCell ref="ES4:FE5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FK56"/>
  <sheetViews>
    <sheetView view="pageBreakPreview" zoomScaleSheetLayoutView="100" zoomScalePageLayoutView="0" workbookViewId="0" topLeftCell="A1">
      <selection activeCell="CN38" sqref="CN38:DA38"/>
    </sheetView>
  </sheetViews>
  <sheetFormatPr defaultColWidth="0.875" defaultRowHeight="12" customHeight="1"/>
  <cols>
    <col min="1" max="16384" width="0.875" style="33" customWidth="1"/>
  </cols>
  <sheetData>
    <row r="1" s="22" customFormat="1" ht="9" customHeight="1"/>
    <row r="2" s="22" customFormat="1" ht="6" customHeight="1"/>
    <row r="3" spans="68:167" s="23" customFormat="1" ht="10.5" customHeight="1">
      <c r="BP3" s="539" t="s">
        <v>148</v>
      </c>
      <c r="BQ3" s="539"/>
      <c r="BR3" s="539"/>
      <c r="BS3" s="539"/>
      <c r="BT3" s="539"/>
      <c r="BU3" s="539"/>
      <c r="BV3" s="539"/>
      <c r="BW3" s="539"/>
      <c r="BX3" s="539"/>
      <c r="BY3" s="539"/>
      <c r="BZ3" s="539"/>
      <c r="CA3" s="539"/>
      <c r="CB3" s="539"/>
      <c r="CC3" s="539"/>
      <c r="CD3" s="539"/>
      <c r="CE3" s="539"/>
      <c r="CF3" s="539"/>
      <c r="CG3" s="539"/>
      <c r="CH3" s="539"/>
      <c r="CI3" s="539"/>
      <c r="CJ3" s="539"/>
      <c r="CK3" s="539"/>
      <c r="CL3" s="539"/>
      <c r="CM3" s="539"/>
      <c r="CN3" s="539"/>
      <c r="CO3" s="539"/>
      <c r="CP3" s="539"/>
      <c r="CQ3" s="539"/>
      <c r="CR3" s="539"/>
      <c r="CS3" s="539"/>
      <c r="CT3" s="539"/>
      <c r="CU3" s="539"/>
      <c r="CV3" s="539"/>
      <c r="CW3" s="539"/>
      <c r="CX3" s="539"/>
      <c r="CY3" s="539"/>
      <c r="CZ3" s="539"/>
      <c r="DA3" s="539"/>
      <c r="DB3" s="539"/>
      <c r="DC3" s="539"/>
      <c r="DD3" s="539"/>
      <c r="DE3" s="539"/>
      <c r="DF3" s="539"/>
      <c r="DG3" s="539"/>
      <c r="DH3" s="539"/>
      <c r="DI3" s="539"/>
      <c r="DJ3" s="539"/>
      <c r="DK3" s="539"/>
      <c r="DL3" s="539"/>
      <c r="DM3" s="539"/>
      <c r="DN3" s="539"/>
      <c r="DO3" s="539"/>
      <c r="DP3" s="539"/>
      <c r="DQ3" s="539"/>
      <c r="DR3" s="539"/>
      <c r="DS3" s="539"/>
      <c r="DT3" s="539"/>
      <c r="DU3" s="539"/>
      <c r="DV3" s="539"/>
      <c r="DW3" s="539"/>
      <c r="DX3" s="539"/>
      <c r="DY3" s="539"/>
      <c r="DZ3" s="539"/>
      <c r="EA3" s="539"/>
      <c r="EB3" s="539"/>
      <c r="EC3" s="539"/>
      <c r="ED3" s="539"/>
      <c r="EE3" s="539"/>
      <c r="EF3" s="539"/>
      <c r="EG3" s="539"/>
      <c r="EH3" s="539"/>
      <c r="EI3" s="539"/>
      <c r="EJ3" s="539"/>
      <c r="EK3" s="539"/>
      <c r="EL3" s="539"/>
      <c r="EM3" s="539"/>
      <c r="EN3" s="539"/>
      <c r="EO3" s="539"/>
      <c r="EP3" s="539"/>
      <c r="EQ3" s="539"/>
      <c r="ER3" s="539"/>
      <c r="ES3" s="539"/>
      <c r="ET3" s="539"/>
      <c r="EU3" s="539"/>
      <c r="EV3" s="539"/>
      <c r="EW3" s="539"/>
      <c r="EX3" s="539"/>
      <c r="EY3" s="539"/>
      <c r="EZ3" s="539"/>
      <c r="FA3" s="539"/>
      <c r="FB3" s="539"/>
      <c r="FC3" s="539"/>
      <c r="FD3" s="539"/>
      <c r="FE3" s="539"/>
      <c r="FF3" s="539"/>
      <c r="FG3" s="539"/>
      <c r="FH3" s="539"/>
      <c r="FI3" s="539"/>
      <c r="FJ3" s="539"/>
      <c r="FK3" s="539"/>
    </row>
    <row r="4" spans="68:167" s="23" customFormat="1" ht="10.5" customHeight="1">
      <c r="BP4" s="468" t="s">
        <v>262</v>
      </c>
      <c r="BQ4" s="468"/>
      <c r="BR4" s="468"/>
      <c r="BS4" s="468"/>
      <c r="BT4" s="468"/>
      <c r="BU4" s="468"/>
      <c r="BV4" s="468"/>
      <c r="BW4" s="468"/>
      <c r="BX4" s="468"/>
      <c r="BY4" s="468"/>
      <c r="BZ4" s="468"/>
      <c r="CA4" s="468"/>
      <c r="CB4" s="468"/>
      <c r="CC4" s="468"/>
      <c r="CD4" s="468"/>
      <c r="CE4" s="468"/>
      <c r="CF4" s="468"/>
      <c r="CG4" s="468"/>
      <c r="CH4" s="468"/>
      <c r="CI4" s="468"/>
      <c r="CJ4" s="468"/>
      <c r="CK4" s="468"/>
      <c r="CL4" s="468"/>
      <c r="CM4" s="468"/>
      <c r="CN4" s="468"/>
      <c r="CO4" s="468"/>
      <c r="CP4" s="468"/>
      <c r="CQ4" s="468"/>
      <c r="CR4" s="468"/>
      <c r="CS4" s="468"/>
      <c r="CT4" s="468"/>
      <c r="CU4" s="468"/>
      <c r="CV4" s="468"/>
      <c r="CW4" s="468"/>
      <c r="CX4" s="468"/>
      <c r="CY4" s="468"/>
      <c r="CZ4" s="468"/>
      <c r="DA4" s="468"/>
      <c r="DB4" s="468"/>
      <c r="DC4" s="468"/>
      <c r="DD4" s="468"/>
      <c r="DE4" s="468"/>
      <c r="DF4" s="468"/>
      <c r="DG4" s="468"/>
      <c r="DH4" s="468"/>
      <c r="DI4" s="468"/>
      <c r="DJ4" s="468"/>
      <c r="DK4" s="468"/>
      <c r="DL4" s="468"/>
      <c r="DM4" s="468"/>
      <c r="DN4" s="468"/>
      <c r="DO4" s="468"/>
      <c r="DP4" s="468"/>
      <c r="DQ4" s="468"/>
      <c r="DR4" s="468"/>
      <c r="DS4" s="468"/>
      <c r="DT4" s="468"/>
      <c r="DU4" s="468"/>
      <c r="DV4" s="468"/>
      <c r="DW4" s="468"/>
      <c r="DX4" s="468"/>
      <c r="DY4" s="468"/>
      <c r="DZ4" s="468"/>
      <c r="EA4" s="468"/>
      <c r="EB4" s="468"/>
      <c r="EC4" s="468"/>
      <c r="ED4" s="468"/>
      <c r="EE4" s="468"/>
      <c r="EF4" s="468"/>
      <c r="EG4" s="468"/>
      <c r="EH4" s="468"/>
      <c r="EI4" s="468"/>
      <c r="EJ4" s="468"/>
      <c r="EK4" s="468"/>
      <c r="EL4" s="468"/>
      <c r="EM4" s="468"/>
      <c r="EN4" s="468"/>
      <c r="EO4" s="468"/>
      <c r="EP4" s="468"/>
      <c r="EQ4" s="468"/>
      <c r="ER4" s="468"/>
      <c r="ES4" s="468"/>
      <c r="ET4" s="468"/>
      <c r="EU4" s="468"/>
      <c r="EV4" s="468"/>
      <c r="EW4" s="468"/>
      <c r="EX4" s="468"/>
      <c r="EY4" s="468"/>
      <c r="EZ4" s="468"/>
      <c r="FA4" s="468"/>
      <c r="FB4" s="468"/>
      <c r="FC4" s="468"/>
      <c r="FD4" s="468"/>
      <c r="FE4" s="468"/>
      <c r="FF4" s="468"/>
      <c r="FG4" s="468"/>
      <c r="FH4" s="468"/>
      <c r="FI4" s="468"/>
      <c r="FJ4" s="468"/>
      <c r="FK4" s="468"/>
    </row>
    <row r="5" spans="68:167" s="22" customFormat="1" ht="9.75" customHeight="1">
      <c r="BP5" s="474" t="s">
        <v>217</v>
      </c>
      <c r="BQ5" s="474"/>
      <c r="BR5" s="474"/>
      <c r="BS5" s="474"/>
      <c r="BT5" s="474"/>
      <c r="BU5" s="474"/>
      <c r="BV5" s="474"/>
      <c r="BW5" s="474"/>
      <c r="BX5" s="474"/>
      <c r="BY5" s="474"/>
      <c r="BZ5" s="474"/>
      <c r="CA5" s="474"/>
      <c r="CB5" s="474"/>
      <c r="CC5" s="474"/>
      <c r="CD5" s="474"/>
      <c r="CE5" s="474"/>
      <c r="CF5" s="474"/>
      <c r="CG5" s="474"/>
      <c r="CH5" s="474"/>
      <c r="CI5" s="474"/>
      <c r="CJ5" s="474"/>
      <c r="CK5" s="474"/>
      <c r="CL5" s="474"/>
      <c r="CM5" s="474"/>
      <c r="CN5" s="474"/>
      <c r="CO5" s="474"/>
      <c r="CP5" s="474"/>
      <c r="CQ5" s="474"/>
      <c r="CR5" s="474"/>
      <c r="CS5" s="474"/>
      <c r="CT5" s="474"/>
      <c r="CU5" s="474"/>
      <c r="CV5" s="474"/>
      <c r="CW5" s="474"/>
      <c r="CX5" s="474"/>
      <c r="CY5" s="474"/>
      <c r="CZ5" s="474"/>
      <c r="DA5" s="474"/>
      <c r="DB5" s="474"/>
      <c r="DC5" s="474"/>
      <c r="DD5" s="474"/>
      <c r="DE5" s="474"/>
      <c r="DF5" s="474"/>
      <c r="DG5" s="474"/>
      <c r="DH5" s="474"/>
      <c r="DI5" s="474"/>
      <c r="DJ5" s="474"/>
      <c r="DK5" s="474"/>
      <c r="DL5" s="474"/>
      <c r="DM5" s="474"/>
      <c r="DN5" s="474"/>
      <c r="DO5" s="474"/>
      <c r="DP5" s="474"/>
      <c r="DQ5" s="474"/>
      <c r="DR5" s="474"/>
      <c r="DS5" s="474"/>
      <c r="DT5" s="474"/>
      <c r="DU5" s="474"/>
      <c r="DV5" s="474"/>
      <c r="DW5" s="474"/>
      <c r="DX5" s="474"/>
      <c r="DY5" s="474"/>
      <c r="DZ5" s="474"/>
      <c r="EA5" s="474"/>
      <c r="EB5" s="474"/>
      <c r="EC5" s="474"/>
      <c r="ED5" s="474"/>
      <c r="EE5" s="474"/>
      <c r="EF5" s="474"/>
      <c r="EG5" s="474"/>
      <c r="EH5" s="474"/>
      <c r="EI5" s="474"/>
      <c r="EJ5" s="474"/>
      <c r="EK5" s="474"/>
      <c r="EL5" s="474"/>
      <c r="EM5" s="474"/>
      <c r="EN5" s="474"/>
      <c r="EO5" s="474"/>
      <c r="EP5" s="474"/>
      <c r="EQ5" s="474"/>
      <c r="ER5" s="474"/>
      <c r="ES5" s="474"/>
      <c r="ET5" s="474"/>
      <c r="EU5" s="474"/>
      <c r="EV5" s="474"/>
      <c r="EW5" s="474"/>
      <c r="EX5" s="474"/>
      <c r="EY5" s="474"/>
      <c r="EZ5" s="474"/>
      <c r="FA5" s="474"/>
      <c r="FB5" s="474"/>
      <c r="FC5" s="474"/>
      <c r="FD5" s="474"/>
      <c r="FE5" s="474"/>
      <c r="FF5" s="474"/>
      <c r="FG5" s="474"/>
      <c r="FH5" s="474"/>
      <c r="FI5" s="474"/>
      <c r="FJ5" s="474"/>
      <c r="FK5" s="474"/>
    </row>
    <row r="6" spans="68:167" s="23" customFormat="1" ht="10.5" customHeight="1">
      <c r="BP6" s="468"/>
      <c r="BQ6" s="468"/>
      <c r="BR6" s="468"/>
      <c r="BS6" s="468"/>
      <c r="BT6" s="468"/>
      <c r="BU6" s="468"/>
      <c r="BV6" s="468"/>
      <c r="BW6" s="468"/>
      <c r="BX6" s="468"/>
      <c r="BY6" s="468"/>
      <c r="BZ6" s="468"/>
      <c r="CA6" s="468"/>
      <c r="CB6" s="468"/>
      <c r="CC6" s="468"/>
      <c r="CD6" s="468"/>
      <c r="CE6" s="468"/>
      <c r="CF6" s="468"/>
      <c r="CG6" s="468"/>
      <c r="CH6" s="468"/>
      <c r="CI6" s="468"/>
      <c r="CJ6" s="468"/>
      <c r="CK6" s="468"/>
      <c r="CL6" s="25"/>
      <c r="CM6" s="25"/>
      <c r="DT6" s="25"/>
      <c r="DU6" s="25"/>
      <c r="DV6" s="25"/>
      <c r="DW6" s="25"/>
      <c r="DX6" s="25"/>
      <c r="DY6" s="468" t="s">
        <v>587</v>
      </c>
      <c r="DZ6" s="468"/>
      <c r="EA6" s="468"/>
      <c r="EB6" s="468"/>
      <c r="EC6" s="468"/>
      <c r="ED6" s="468"/>
      <c r="EE6" s="468"/>
      <c r="EF6" s="468"/>
      <c r="EG6" s="468"/>
      <c r="EH6" s="468"/>
      <c r="EI6" s="468"/>
      <c r="EJ6" s="468"/>
      <c r="EK6" s="468"/>
      <c r="EL6" s="468"/>
      <c r="EM6" s="468"/>
      <c r="EN6" s="468"/>
      <c r="EO6" s="468"/>
      <c r="EP6" s="468"/>
      <c r="EQ6" s="468"/>
      <c r="ER6" s="468"/>
      <c r="ES6" s="468"/>
      <c r="ET6" s="468"/>
      <c r="EU6" s="468"/>
      <c r="EV6" s="468"/>
      <c r="EW6" s="468"/>
      <c r="EX6" s="468"/>
      <c r="EY6" s="468"/>
      <c r="EZ6" s="468"/>
      <c r="FA6" s="468"/>
      <c r="FB6" s="468"/>
      <c r="FC6" s="468"/>
      <c r="FD6" s="468"/>
      <c r="FE6" s="468"/>
      <c r="FF6" s="468"/>
      <c r="FG6" s="468"/>
      <c r="FH6" s="468"/>
      <c r="FI6" s="468"/>
      <c r="FJ6" s="468"/>
      <c r="FK6" s="468"/>
    </row>
    <row r="7" spans="68:167" s="22" customFormat="1" ht="9.75" customHeight="1">
      <c r="BP7" s="473" t="s">
        <v>17</v>
      </c>
      <c r="BQ7" s="473"/>
      <c r="BR7" s="473"/>
      <c r="BS7" s="473"/>
      <c r="BT7" s="473"/>
      <c r="BU7" s="473"/>
      <c r="BV7" s="473"/>
      <c r="BW7" s="473"/>
      <c r="BX7" s="473"/>
      <c r="BY7" s="473"/>
      <c r="BZ7" s="473"/>
      <c r="CA7" s="473"/>
      <c r="CB7" s="473"/>
      <c r="CC7" s="473"/>
      <c r="CD7" s="473"/>
      <c r="CE7" s="473"/>
      <c r="CF7" s="473"/>
      <c r="CG7" s="473"/>
      <c r="CH7" s="473"/>
      <c r="CI7" s="473"/>
      <c r="CJ7" s="473"/>
      <c r="CK7" s="473"/>
      <c r="CL7" s="51"/>
      <c r="CM7" s="51"/>
      <c r="DY7" s="474" t="s">
        <v>18</v>
      </c>
      <c r="DZ7" s="474"/>
      <c r="EA7" s="474"/>
      <c r="EB7" s="474"/>
      <c r="EC7" s="474"/>
      <c r="ED7" s="474"/>
      <c r="EE7" s="474"/>
      <c r="EF7" s="474"/>
      <c r="EG7" s="474"/>
      <c r="EH7" s="474"/>
      <c r="EI7" s="474"/>
      <c r="EJ7" s="474"/>
      <c r="EK7" s="474"/>
      <c r="EL7" s="474"/>
      <c r="EM7" s="474"/>
      <c r="EN7" s="474"/>
      <c r="EO7" s="474"/>
      <c r="EP7" s="474"/>
      <c r="EQ7" s="474"/>
      <c r="ER7" s="474"/>
      <c r="ES7" s="474"/>
      <c r="ET7" s="474"/>
      <c r="EU7" s="474"/>
      <c r="EV7" s="474"/>
      <c r="EW7" s="474"/>
      <c r="EX7" s="474"/>
      <c r="EY7" s="474"/>
      <c r="EZ7" s="474"/>
      <c r="FA7" s="474"/>
      <c r="FB7" s="474"/>
      <c r="FC7" s="474"/>
      <c r="FD7" s="474"/>
      <c r="FE7" s="474"/>
      <c r="FF7" s="474"/>
      <c r="FG7" s="474"/>
      <c r="FH7" s="474"/>
      <c r="FI7" s="474"/>
      <c r="FJ7" s="474"/>
      <c r="FK7" s="474"/>
    </row>
    <row r="8" spans="68:167" s="23" customFormat="1" ht="10.5" customHeight="1">
      <c r="BP8" s="24" t="s">
        <v>19</v>
      </c>
      <c r="BQ8" s="464" t="s">
        <v>554</v>
      </c>
      <c r="BR8" s="464"/>
      <c r="BS8" s="464"/>
      <c r="BT8" s="464"/>
      <c r="BU8" s="464"/>
      <c r="BV8" s="462" t="s">
        <v>19</v>
      </c>
      <c r="BW8" s="462"/>
      <c r="BX8" s="464" t="s">
        <v>573</v>
      </c>
      <c r="BY8" s="464"/>
      <c r="BZ8" s="464"/>
      <c r="CA8" s="464"/>
      <c r="CB8" s="464"/>
      <c r="CC8" s="464"/>
      <c r="CD8" s="464"/>
      <c r="CE8" s="464"/>
      <c r="CF8" s="464"/>
      <c r="CG8" s="464"/>
      <c r="CH8" s="464"/>
      <c r="CI8" s="464"/>
      <c r="CJ8" s="464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3">
        <v>20</v>
      </c>
      <c r="CV8" s="463"/>
      <c r="CW8" s="463"/>
      <c r="CX8" s="463"/>
      <c r="CY8" s="465" t="s">
        <v>554</v>
      </c>
      <c r="CZ8" s="465"/>
      <c r="DA8" s="465"/>
      <c r="DB8" s="462" t="s">
        <v>3</v>
      </c>
      <c r="DC8" s="462"/>
      <c r="DD8" s="462"/>
      <c r="FK8" s="24"/>
    </row>
    <row r="9" spans="2:154" s="27" customFormat="1" ht="15" customHeight="1">
      <c r="B9" s="590" t="s">
        <v>218</v>
      </c>
      <c r="C9" s="590"/>
      <c r="D9" s="590"/>
      <c r="E9" s="590"/>
      <c r="F9" s="590"/>
      <c r="G9" s="590"/>
      <c r="H9" s="590"/>
      <c r="I9" s="590"/>
      <c r="J9" s="590"/>
      <c r="K9" s="590"/>
      <c r="L9" s="590"/>
      <c r="M9" s="590"/>
      <c r="N9" s="590"/>
      <c r="O9" s="590"/>
      <c r="P9" s="590"/>
      <c r="Q9" s="590"/>
      <c r="R9" s="590"/>
      <c r="S9" s="590"/>
      <c r="T9" s="590"/>
      <c r="U9" s="590"/>
      <c r="V9" s="590"/>
      <c r="W9" s="590"/>
      <c r="X9" s="590"/>
      <c r="Y9" s="590"/>
      <c r="Z9" s="590"/>
      <c r="AA9" s="590"/>
      <c r="AB9" s="590"/>
      <c r="AC9" s="590"/>
      <c r="AD9" s="590"/>
      <c r="AE9" s="590"/>
      <c r="AF9" s="590"/>
      <c r="AG9" s="590"/>
      <c r="AH9" s="590"/>
      <c r="AI9" s="590"/>
      <c r="AJ9" s="590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590"/>
      <c r="AX9" s="590"/>
      <c r="AY9" s="590"/>
      <c r="AZ9" s="590"/>
      <c r="BA9" s="590"/>
      <c r="BB9" s="590"/>
      <c r="BC9" s="590"/>
      <c r="BD9" s="590"/>
      <c r="BE9" s="590"/>
      <c r="BF9" s="590"/>
      <c r="BG9" s="590"/>
      <c r="BH9" s="590"/>
      <c r="BI9" s="590"/>
      <c r="BJ9" s="590"/>
      <c r="BK9" s="590"/>
      <c r="BL9" s="590"/>
      <c r="BM9" s="590"/>
      <c r="BN9" s="590"/>
      <c r="BO9" s="590"/>
      <c r="BP9" s="590"/>
      <c r="BQ9" s="590"/>
      <c r="BR9" s="590"/>
      <c r="BS9" s="590"/>
      <c r="BT9" s="590"/>
      <c r="BU9" s="590"/>
      <c r="BV9" s="590"/>
      <c r="BW9" s="590"/>
      <c r="BX9" s="590"/>
      <c r="BY9" s="590"/>
      <c r="BZ9" s="590"/>
      <c r="CA9" s="590"/>
      <c r="CB9" s="590"/>
      <c r="CC9" s="590"/>
      <c r="CD9" s="590"/>
      <c r="CE9" s="590"/>
      <c r="CF9" s="590"/>
      <c r="CG9" s="590"/>
      <c r="CH9" s="590"/>
      <c r="CI9" s="590"/>
      <c r="CJ9" s="590"/>
      <c r="CK9" s="590"/>
      <c r="CL9" s="590"/>
      <c r="CM9" s="590"/>
      <c r="CN9" s="590"/>
      <c r="CO9" s="590"/>
      <c r="CP9" s="590"/>
      <c r="CQ9" s="590"/>
      <c r="CR9" s="590"/>
      <c r="CS9" s="590"/>
      <c r="CT9" s="590"/>
      <c r="CU9" s="590"/>
      <c r="CV9" s="590"/>
      <c r="CW9" s="590"/>
      <c r="CX9" s="590"/>
      <c r="CY9" s="590"/>
      <c r="CZ9" s="590"/>
      <c r="DA9" s="590"/>
      <c r="DB9" s="590"/>
      <c r="DC9" s="590"/>
      <c r="DD9" s="590"/>
      <c r="DE9" s="590"/>
      <c r="DF9" s="590"/>
      <c r="DG9" s="590"/>
      <c r="DH9" s="590"/>
      <c r="DI9" s="590"/>
      <c r="DJ9" s="590"/>
      <c r="DK9" s="590"/>
      <c r="DL9" s="590"/>
      <c r="DM9" s="590"/>
      <c r="DN9" s="590"/>
      <c r="DO9" s="590"/>
      <c r="DP9" s="590"/>
      <c r="DQ9" s="590"/>
      <c r="DR9" s="590"/>
      <c r="DS9" s="590"/>
      <c r="DT9" s="590"/>
      <c r="DU9" s="590"/>
      <c r="DV9" s="590"/>
      <c r="DW9" s="590"/>
      <c r="DX9" s="590"/>
      <c r="DY9" s="590"/>
      <c r="DZ9" s="590"/>
      <c r="EA9" s="590"/>
      <c r="EB9" s="590"/>
      <c r="EC9" s="590"/>
      <c r="ED9" s="590"/>
      <c r="EE9" s="590"/>
      <c r="EF9" s="590"/>
      <c r="EG9" s="590"/>
      <c r="EH9" s="590"/>
      <c r="EI9" s="590"/>
      <c r="EJ9" s="590"/>
      <c r="EK9" s="590"/>
      <c r="EL9" s="590"/>
      <c r="EM9" s="590"/>
      <c r="EN9" s="590"/>
      <c r="EO9" s="590"/>
      <c r="EP9" s="590"/>
      <c r="EQ9" s="590"/>
      <c r="ER9" s="590"/>
      <c r="ES9" s="590"/>
      <c r="ET9" s="590"/>
      <c r="EU9" s="590"/>
      <c r="EV9" s="590"/>
      <c r="EW9" s="590"/>
      <c r="EX9" s="590"/>
    </row>
    <row r="10" spans="1:167" s="23" customFormat="1" ht="12" customHeight="1" thickBot="1">
      <c r="A10" s="2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I10" s="50" t="s">
        <v>526</v>
      </c>
      <c r="EJ10" s="591" t="s">
        <v>554</v>
      </c>
      <c r="EK10" s="591"/>
      <c r="EL10" s="591"/>
      <c r="EM10" s="591"/>
      <c r="EN10" s="29" t="s">
        <v>219</v>
      </c>
      <c r="EO10" s="29"/>
      <c r="EP10" s="29"/>
      <c r="EQ10" s="29"/>
      <c r="EZ10" s="592" t="s">
        <v>220</v>
      </c>
      <c r="FA10" s="593"/>
      <c r="FB10" s="593"/>
      <c r="FC10" s="593"/>
      <c r="FD10" s="593"/>
      <c r="FE10" s="593"/>
      <c r="FF10" s="593"/>
      <c r="FG10" s="593"/>
      <c r="FH10" s="593"/>
      <c r="FI10" s="593"/>
      <c r="FJ10" s="593"/>
      <c r="FK10" s="594"/>
    </row>
    <row r="11" spans="132:167" s="23" customFormat="1" ht="12" customHeight="1">
      <c r="EB11" s="29"/>
      <c r="EC11" s="29"/>
      <c r="ED11" s="29"/>
      <c r="EE11" s="29"/>
      <c r="EF11" s="30"/>
      <c r="EG11" s="30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2"/>
      <c r="ES11" s="32"/>
      <c r="ET11" s="32"/>
      <c r="EU11" s="32"/>
      <c r="EW11" s="31"/>
      <c r="EX11" s="32" t="s">
        <v>221</v>
      </c>
      <c r="EZ11" s="595" t="s">
        <v>222</v>
      </c>
      <c r="FA11" s="596"/>
      <c r="FB11" s="596"/>
      <c r="FC11" s="596"/>
      <c r="FD11" s="596"/>
      <c r="FE11" s="596"/>
      <c r="FF11" s="596"/>
      <c r="FG11" s="596"/>
      <c r="FH11" s="596"/>
      <c r="FI11" s="596"/>
      <c r="FJ11" s="596"/>
      <c r="FK11" s="597"/>
    </row>
    <row r="12" spans="43:167" s="23" customFormat="1" ht="10.5" customHeight="1">
      <c r="AQ12" s="24" t="s">
        <v>33</v>
      </c>
      <c r="AR12" s="464" t="s">
        <v>554</v>
      </c>
      <c r="AS12" s="464"/>
      <c r="AT12" s="464"/>
      <c r="AU12" s="464"/>
      <c r="AV12" s="464"/>
      <c r="AW12" s="462" t="s">
        <v>19</v>
      </c>
      <c r="AX12" s="462"/>
      <c r="AY12" s="464" t="s">
        <v>573</v>
      </c>
      <c r="AZ12" s="464"/>
      <c r="BA12" s="464"/>
      <c r="BB12" s="464"/>
      <c r="BC12" s="464"/>
      <c r="BD12" s="464"/>
      <c r="BE12" s="464"/>
      <c r="BF12" s="464"/>
      <c r="BG12" s="464"/>
      <c r="BH12" s="464"/>
      <c r="BI12" s="464"/>
      <c r="BJ12" s="464"/>
      <c r="BK12" s="464"/>
      <c r="BL12" s="464"/>
      <c r="BM12" s="464"/>
      <c r="BN12" s="464"/>
      <c r="BO12" s="464"/>
      <c r="BP12" s="464"/>
      <c r="BQ12" s="464"/>
      <c r="BR12" s="464"/>
      <c r="BS12" s="464"/>
      <c r="BT12" s="464"/>
      <c r="BU12" s="464"/>
      <c r="BV12" s="463">
        <v>20</v>
      </c>
      <c r="BW12" s="463"/>
      <c r="BX12" s="463"/>
      <c r="BY12" s="463"/>
      <c r="BZ12" s="465" t="s">
        <v>554</v>
      </c>
      <c r="CA12" s="465"/>
      <c r="CB12" s="465"/>
      <c r="CC12" s="462" t="s">
        <v>3</v>
      </c>
      <c r="CD12" s="462"/>
      <c r="CE12" s="462"/>
      <c r="ER12" s="24"/>
      <c r="ES12" s="24"/>
      <c r="ET12" s="24"/>
      <c r="EU12" s="24"/>
      <c r="EX12" s="24" t="s">
        <v>22</v>
      </c>
      <c r="EZ12" s="576" t="s">
        <v>566</v>
      </c>
      <c r="FA12" s="577"/>
      <c r="FB12" s="577"/>
      <c r="FC12" s="577"/>
      <c r="FD12" s="577"/>
      <c r="FE12" s="577"/>
      <c r="FF12" s="577"/>
      <c r="FG12" s="577"/>
      <c r="FH12" s="577"/>
      <c r="FI12" s="577"/>
      <c r="FJ12" s="577"/>
      <c r="FK12" s="578"/>
    </row>
    <row r="13" spans="1:167" s="23" customFormat="1" ht="10.5" customHeight="1">
      <c r="A13" s="23" t="s">
        <v>223</v>
      </c>
      <c r="AO13" s="579" t="s">
        <v>552</v>
      </c>
      <c r="AP13" s="579"/>
      <c r="AQ13" s="579"/>
      <c r="AR13" s="579"/>
      <c r="AS13" s="579"/>
      <c r="AT13" s="579"/>
      <c r="AU13" s="579"/>
      <c r="AV13" s="579"/>
      <c r="AW13" s="579"/>
      <c r="AX13" s="579"/>
      <c r="AY13" s="579"/>
      <c r="AZ13" s="579"/>
      <c r="BA13" s="579"/>
      <c r="BB13" s="579"/>
      <c r="BC13" s="579"/>
      <c r="BD13" s="579"/>
      <c r="BE13" s="579"/>
      <c r="BF13" s="579"/>
      <c r="BG13" s="579"/>
      <c r="BH13" s="579"/>
      <c r="BI13" s="579"/>
      <c r="BJ13" s="579"/>
      <c r="BK13" s="579"/>
      <c r="BL13" s="579"/>
      <c r="BM13" s="579"/>
      <c r="BN13" s="579"/>
      <c r="BO13" s="579"/>
      <c r="BP13" s="579"/>
      <c r="BQ13" s="579"/>
      <c r="BR13" s="579"/>
      <c r="BS13" s="579"/>
      <c r="BT13" s="579"/>
      <c r="BU13" s="579"/>
      <c r="BV13" s="579"/>
      <c r="BW13" s="579"/>
      <c r="BX13" s="579"/>
      <c r="BY13" s="579"/>
      <c r="BZ13" s="579"/>
      <c r="CA13" s="579"/>
      <c r="CB13" s="579"/>
      <c r="CC13" s="579"/>
      <c r="CD13" s="579"/>
      <c r="CE13" s="579"/>
      <c r="CF13" s="579"/>
      <c r="CG13" s="579"/>
      <c r="CH13" s="579"/>
      <c r="CI13" s="579"/>
      <c r="CJ13" s="579"/>
      <c r="CK13" s="579"/>
      <c r="CL13" s="579"/>
      <c r="CM13" s="579"/>
      <c r="CN13" s="579"/>
      <c r="CO13" s="579"/>
      <c r="CP13" s="579"/>
      <c r="CQ13" s="579"/>
      <c r="CR13" s="579"/>
      <c r="CS13" s="579"/>
      <c r="CT13" s="579"/>
      <c r="CU13" s="579"/>
      <c r="CV13" s="579"/>
      <c r="CW13" s="579"/>
      <c r="CX13" s="579"/>
      <c r="CY13" s="579"/>
      <c r="CZ13" s="579"/>
      <c r="DA13" s="579"/>
      <c r="DB13" s="579"/>
      <c r="DC13" s="579"/>
      <c r="DD13" s="579"/>
      <c r="DE13" s="579"/>
      <c r="DF13" s="579"/>
      <c r="DG13" s="579"/>
      <c r="DH13" s="579"/>
      <c r="DI13" s="579"/>
      <c r="DJ13" s="579"/>
      <c r="DK13" s="579"/>
      <c r="DL13" s="579"/>
      <c r="DM13" s="579"/>
      <c r="DN13" s="579"/>
      <c r="DO13" s="579"/>
      <c r="DP13" s="579"/>
      <c r="DQ13" s="579"/>
      <c r="DR13" s="579"/>
      <c r="DS13" s="579"/>
      <c r="DT13" s="579"/>
      <c r="DU13" s="579"/>
      <c r="DV13" s="579"/>
      <c r="DW13" s="579"/>
      <c r="DX13" s="579"/>
      <c r="DY13" s="579"/>
      <c r="DZ13" s="579"/>
      <c r="EA13" s="579"/>
      <c r="EB13" s="579"/>
      <c r="EC13" s="579"/>
      <c r="ED13" s="579"/>
      <c r="EE13" s="579"/>
      <c r="EF13" s="579"/>
      <c r="EG13" s="579"/>
      <c r="EH13" s="579"/>
      <c r="EI13" s="579"/>
      <c r="EJ13" s="579"/>
      <c r="EK13" s="579"/>
      <c r="EL13" s="579"/>
      <c r="ER13" s="24"/>
      <c r="ES13" s="24"/>
      <c r="ET13" s="24"/>
      <c r="EU13" s="24"/>
      <c r="EX13" s="24"/>
      <c r="EZ13" s="568" t="s">
        <v>567</v>
      </c>
      <c r="FA13" s="569"/>
      <c r="FB13" s="569"/>
      <c r="FC13" s="569"/>
      <c r="FD13" s="569"/>
      <c r="FE13" s="569"/>
      <c r="FF13" s="569"/>
      <c r="FG13" s="569"/>
      <c r="FH13" s="569"/>
      <c r="FI13" s="569"/>
      <c r="FJ13" s="569"/>
      <c r="FK13" s="570"/>
    </row>
    <row r="14" spans="1:167" s="23" customFormat="1" ht="10.5" customHeight="1">
      <c r="A14" s="23" t="s">
        <v>224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O14" s="580"/>
      <c r="AP14" s="580"/>
      <c r="AQ14" s="580"/>
      <c r="AR14" s="580"/>
      <c r="AS14" s="580"/>
      <c r="AT14" s="580"/>
      <c r="AU14" s="580"/>
      <c r="AV14" s="580"/>
      <c r="AW14" s="580"/>
      <c r="AX14" s="580"/>
      <c r="AY14" s="580"/>
      <c r="AZ14" s="580"/>
      <c r="BA14" s="580"/>
      <c r="BB14" s="580"/>
      <c r="BC14" s="580"/>
      <c r="BD14" s="580"/>
      <c r="BE14" s="580"/>
      <c r="BF14" s="580"/>
      <c r="BG14" s="580"/>
      <c r="BH14" s="580"/>
      <c r="BI14" s="580"/>
      <c r="BJ14" s="580"/>
      <c r="BK14" s="580"/>
      <c r="BL14" s="580"/>
      <c r="BM14" s="580"/>
      <c r="BN14" s="580"/>
      <c r="BO14" s="580"/>
      <c r="BP14" s="580"/>
      <c r="BQ14" s="580"/>
      <c r="BR14" s="580"/>
      <c r="BS14" s="580"/>
      <c r="BT14" s="580"/>
      <c r="BU14" s="580"/>
      <c r="BV14" s="580"/>
      <c r="BW14" s="580"/>
      <c r="BX14" s="580"/>
      <c r="BY14" s="580"/>
      <c r="BZ14" s="580"/>
      <c r="CA14" s="580"/>
      <c r="CB14" s="580"/>
      <c r="CC14" s="580"/>
      <c r="CD14" s="580"/>
      <c r="CE14" s="580"/>
      <c r="CF14" s="580"/>
      <c r="CG14" s="580"/>
      <c r="CH14" s="580"/>
      <c r="CI14" s="580"/>
      <c r="CJ14" s="580"/>
      <c r="CK14" s="580"/>
      <c r="CL14" s="580"/>
      <c r="CM14" s="580"/>
      <c r="CN14" s="580"/>
      <c r="CO14" s="580"/>
      <c r="CP14" s="580"/>
      <c r="CQ14" s="580"/>
      <c r="CR14" s="580"/>
      <c r="CS14" s="580"/>
      <c r="CT14" s="580"/>
      <c r="CU14" s="580"/>
      <c r="CV14" s="580"/>
      <c r="CW14" s="580"/>
      <c r="CX14" s="580"/>
      <c r="CY14" s="580"/>
      <c r="CZ14" s="580"/>
      <c r="DA14" s="580"/>
      <c r="DB14" s="580"/>
      <c r="DC14" s="580"/>
      <c r="DD14" s="580"/>
      <c r="DE14" s="580"/>
      <c r="DF14" s="580"/>
      <c r="DG14" s="580"/>
      <c r="DH14" s="580"/>
      <c r="DI14" s="580"/>
      <c r="DJ14" s="580"/>
      <c r="DK14" s="580"/>
      <c r="DL14" s="580"/>
      <c r="DM14" s="580"/>
      <c r="DN14" s="580"/>
      <c r="DO14" s="580"/>
      <c r="DP14" s="580"/>
      <c r="DQ14" s="580"/>
      <c r="DR14" s="580"/>
      <c r="DS14" s="580"/>
      <c r="DT14" s="580"/>
      <c r="DU14" s="580"/>
      <c r="DV14" s="580"/>
      <c r="DW14" s="580"/>
      <c r="DX14" s="580"/>
      <c r="DY14" s="580"/>
      <c r="DZ14" s="580"/>
      <c r="EA14" s="580"/>
      <c r="EB14" s="580"/>
      <c r="EC14" s="580"/>
      <c r="ED14" s="580"/>
      <c r="EE14" s="580"/>
      <c r="EF14" s="580"/>
      <c r="EG14" s="580"/>
      <c r="EH14" s="580"/>
      <c r="EI14" s="580"/>
      <c r="EJ14" s="580"/>
      <c r="EK14" s="580"/>
      <c r="EL14" s="580"/>
      <c r="ER14" s="24"/>
      <c r="ES14" s="24"/>
      <c r="ET14" s="24"/>
      <c r="EU14" s="24"/>
      <c r="EX14" s="24" t="s">
        <v>225</v>
      </c>
      <c r="EZ14" s="574"/>
      <c r="FA14" s="464"/>
      <c r="FB14" s="464"/>
      <c r="FC14" s="464"/>
      <c r="FD14" s="464"/>
      <c r="FE14" s="464"/>
      <c r="FF14" s="464"/>
      <c r="FG14" s="464"/>
      <c r="FH14" s="464"/>
      <c r="FI14" s="464"/>
      <c r="FJ14" s="464"/>
      <c r="FK14" s="575"/>
    </row>
    <row r="15" spans="1:167" s="23" customFormat="1" ht="3" customHeight="1" thickBo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R15" s="24"/>
      <c r="ES15" s="24"/>
      <c r="ET15" s="24"/>
      <c r="EU15" s="24"/>
      <c r="EX15" s="24"/>
      <c r="EZ15" s="568"/>
      <c r="FA15" s="569"/>
      <c r="FB15" s="569"/>
      <c r="FC15" s="569"/>
      <c r="FD15" s="569"/>
      <c r="FE15" s="569"/>
      <c r="FF15" s="569"/>
      <c r="FG15" s="569"/>
      <c r="FH15" s="569"/>
      <c r="FI15" s="569"/>
      <c r="FJ15" s="569"/>
      <c r="FK15" s="570"/>
    </row>
    <row r="16" spans="1:167" s="23" customFormat="1" ht="10.5" customHeigh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N16" s="26"/>
      <c r="AO16" s="34" t="s">
        <v>226</v>
      </c>
      <c r="AP16" s="26"/>
      <c r="AQ16" s="26"/>
      <c r="AR16" s="26"/>
      <c r="AY16" s="584" t="s">
        <v>565</v>
      </c>
      <c r="AZ16" s="585"/>
      <c r="BA16" s="585"/>
      <c r="BB16" s="585"/>
      <c r="BC16" s="585"/>
      <c r="BD16" s="585"/>
      <c r="BE16" s="585"/>
      <c r="BF16" s="585"/>
      <c r="BG16" s="585"/>
      <c r="BH16" s="585"/>
      <c r="BI16" s="585"/>
      <c r="BJ16" s="585"/>
      <c r="BK16" s="585"/>
      <c r="BL16" s="585"/>
      <c r="BM16" s="585"/>
      <c r="BN16" s="585"/>
      <c r="BO16" s="585"/>
      <c r="BP16" s="585"/>
      <c r="BQ16" s="585"/>
      <c r="BR16" s="585"/>
      <c r="BS16" s="585"/>
      <c r="BT16" s="585"/>
      <c r="BU16" s="585"/>
      <c r="BV16" s="585"/>
      <c r="BW16" s="585"/>
      <c r="BX16" s="585"/>
      <c r="BY16" s="585"/>
      <c r="BZ16" s="58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R16" s="24"/>
      <c r="ES16" s="24"/>
      <c r="ET16" s="24"/>
      <c r="EU16" s="24"/>
      <c r="EX16" s="24" t="s">
        <v>227</v>
      </c>
      <c r="EZ16" s="581"/>
      <c r="FA16" s="582"/>
      <c r="FB16" s="582"/>
      <c r="FC16" s="582"/>
      <c r="FD16" s="582"/>
      <c r="FE16" s="582"/>
      <c r="FF16" s="582"/>
      <c r="FG16" s="582"/>
      <c r="FH16" s="582"/>
      <c r="FI16" s="582"/>
      <c r="FJ16" s="582"/>
      <c r="FK16" s="583"/>
    </row>
    <row r="17" spans="1:167" s="23" customFormat="1" ht="3" customHeight="1" thickBo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Y17" s="587"/>
      <c r="AZ17" s="588"/>
      <c r="BA17" s="588"/>
      <c r="BB17" s="588"/>
      <c r="BC17" s="588"/>
      <c r="BD17" s="588"/>
      <c r="BE17" s="588"/>
      <c r="BF17" s="588"/>
      <c r="BG17" s="588"/>
      <c r="BH17" s="588"/>
      <c r="BI17" s="588"/>
      <c r="BJ17" s="588"/>
      <c r="BK17" s="588"/>
      <c r="BL17" s="588"/>
      <c r="BM17" s="588"/>
      <c r="BN17" s="588"/>
      <c r="BO17" s="588"/>
      <c r="BP17" s="588"/>
      <c r="BQ17" s="588"/>
      <c r="BR17" s="588"/>
      <c r="BS17" s="588"/>
      <c r="BT17" s="588"/>
      <c r="BU17" s="588"/>
      <c r="BV17" s="588"/>
      <c r="BW17" s="588"/>
      <c r="BX17" s="588"/>
      <c r="BY17" s="588"/>
      <c r="BZ17" s="589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R17" s="24"/>
      <c r="ES17" s="24"/>
      <c r="ET17" s="24"/>
      <c r="EU17" s="24"/>
      <c r="EX17" s="24"/>
      <c r="EZ17" s="574"/>
      <c r="FA17" s="464"/>
      <c r="FB17" s="464"/>
      <c r="FC17" s="464"/>
      <c r="FD17" s="464"/>
      <c r="FE17" s="464"/>
      <c r="FF17" s="464"/>
      <c r="FG17" s="464"/>
      <c r="FH17" s="464"/>
      <c r="FI17" s="464"/>
      <c r="FJ17" s="464"/>
      <c r="FK17" s="575"/>
    </row>
    <row r="18" spans="1:167" s="23" customFormat="1" ht="10.5" customHeight="1">
      <c r="A18" s="23" t="s">
        <v>228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O18" s="567"/>
      <c r="AP18" s="567"/>
      <c r="AQ18" s="567"/>
      <c r="AR18" s="567"/>
      <c r="AS18" s="567"/>
      <c r="AT18" s="567"/>
      <c r="AU18" s="567"/>
      <c r="AV18" s="567"/>
      <c r="AW18" s="567"/>
      <c r="AX18" s="567"/>
      <c r="AY18" s="567"/>
      <c r="AZ18" s="567"/>
      <c r="BA18" s="567"/>
      <c r="BB18" s="567"/>
      <c r="BC18" s="567"/>
      <c r="BD18" s="567"/>
      <c r="BE18" s="567"/>
      <c r="BF18" s="567"/>
      <c r="BG18" s="567"/>
      <c r="BH18" s="567"/>
      <c r="BI18" s="567"/>
      <c r="BJ18" s="567"/>
      <c r="BK18" s="567"/>
      <c r="BL18" s="567"/>
      <c r="BM18" s="567"/>
      <c r="BN18" s="567"/>
      <c r="BO18" s="567"/>
      <c r="BP18" s="567"/>
      <c r="BQ18" s="567"/>
      <c r="BR18" s="567"/>
      <c r="BS18" s="567"/>
      <c r="BT18" s="567"/>
      <c r="BU18" s="567"/>
      <c r="BV18" s="567"/>
      <c r="BW18" s="567"/>
      <c r="BX18" s="567"/>
      <c r="BY18" s="567"/>
      <c r="BZ18" s="567"/>
      <c r="CA18" s="567"/>
      <c r="CB18" s="567"/>
      <c r="CC18" s="567"/>
      <c r="CD18" s="567"/>
      <c r="CE18" s="567"/>
      <c r="CF18" s="567"/>
      <c r="CG18" s="567"/>
      <c r="CH18" s="567"/>
      <c r="CI18" s="567"/>
      <c r="CJ18" s="567"/>
      <c r="CK18" s="567"/>
      <c r="CL18" s="567"/>
      <c r="CM18" s="567"/>
      <c r="CN18" s="567"/>
      <c r="CO18" s="567"/>
      <c r="CP18" s="567"/>
      <c r="CQ18" s="567"/>
      <c r="CR18" s="567"/>
      <c r="CS18" s="567"/>
      <c r="CT18" s="567"/>
      <c r="CU18" s="567"/>
      <c r="CV18" s="567"/>
      <c r="CW18" s="567"/>
      <c r="CX18" s="567"/>
      <c r="CY18" s="567"/>
      <c r="CZ18" s="567"/>
      <c r="DA18" s="567"/>
      <c r="DB18" s="567"/>
      <c r="DC18" s="567"/>
      <c r="DD18" s="567"/>
      <c r="DE18" s="567"/>
      <c r="DF18" s="567"/>
      <c r="DG18" s="567"/>
      <c r="DH18" s="567"/>
      <c r="DI18" s="567"/>
      <c r="DJ18" s="567"/>
      <c r="DK18" s="567"/>
      <c r="DL18" s="567"/>
      <c r="DM18" s="567"/>
      <c r="DN18" s="567"/>
      <c r="DO18" s="567"/>
      <c r="DP18" s="567"/>
      <c r="DQ18" s="567"/>
      <c r="DR18" s="567"/>
      <c r="DS18" s="567"/>
      <c r="DT18" s="567"/>
      <c r="DU18" s="567"/>
      <c r="DV18" s="567"/>
      <c r="DW18" s="567"/>
      <c r="DX18" s="567"/>
      <c r="DY18" s="567"/>
      <c r="DZ18" s="567"/>
      <c r="EA18" s="567"/>
      <c r="EB18" s="567"/>
      <c r="EC18" s="567"/>
      <c r="ED18" s="567"/>
      <c r="EE18" s="567"/>
      <c r="EF18" s="567"/>
      <c r="EG18" s="567"/>
      <c r="EH18" s="567"/>
      <c r="EI18" s="567"/>
      <c r="EJ18" s="567"/>
      <c r="EK18" s="567"/>
      <c r="EL18" s="567"/>
      <c r="ER18" s="24"/>
      <c r="ES18" s="24"/>
      <c r="ET18" s="24"/>
      <c r="EU18" s="24"/>
      <c r="EX18" s="32" t="s">
        <v>229</v>
      </c>
      <c r="EZ18" s="576" t="s">
        <v>568</v>
      </c>
      <c r="FA18" s="577"/>
      <c r="FB18" s="577"/>
      <c r="FC18" s="577"/>
      <c r="FD18" s="577"/>
      <c r="FE18" s="577"/>
      <c r="FF18" s="577"/>
      <c r="FG18" s="577"/>
      <c r="FH18" s="577"/>
      <c r="FI18" s="577"/>
      <c r="FJ18" s="577"/>
      <c r="FK18" s="578"/>
    </row>
    <row r="19" spans="1:167" s="23" customFormat="1" ht="10.5" customHeight="1">
      <c r="A19" s="23" t="s">
        <v>230</v>
      </c>
      <c r="AO19" s="566" t="s">
        <v>546</v>
      </c>
      <c r="AP19" s="566"/>
      <c r="AQ19" s="566"/>
      <c r="AR19" s="566"/>
      <c r="AS19" s="566"/>
      <c r="AT19" s="566"/>
      <c r="AU19" s="566"/>
      <c r="AV19" s="566"/>
      <c r="AW19" s="566"/>
      <c r="AX19" s="566"/>
      <c r="AY19" s="566"/>
      <c r="AZ19" s="566"/>
      <c r="BA19" s="566"/>
      <c r="BB19" s="566"/>
      <c r="BC19" s="566"/>
      <c r="BD19" s="566"/>
      <c r="BE19" s="566"/>
      <c r="BF19" s="566"/>
      <c r="BG19" s="566"/>
      <c r="BH19" s="566"/>
      <c r="BI19" s="566"/>
      <c r="BJ19" s="566"/>
      <c r="BK19" s="566"/>
      <c r="BL19" s="566"/>
      <c r="BM19" s="566"/>
      <c r="BN19" s="566"/>
      <c r="BO19" s="566"/>
      <c r="BP19" s="566"/>
      <c r="BQ19" s="566"/>
      <c r="BR19" s="566"/>
      <c r="BS19" s="566"/>
      <c r="BT19" s="566"/>
      <c r="BU19" s="566"/>
      <c r="BV19" s="566"/>
      <c r="BW19" s="566"/>
      <c r="BX19" s="566"/>
      <c r="BY19" s="566"/>
      <c r="BZ19" s="566"/>
      <c r="CA19" s="566"/>
      <c r="CB19" s="566"/>
      <c r="CC19" s="566"/>
      <c r="CD19" s="566"/>
      <c r="CE19" s="566"/>
      <c r="CF19" s="566"/>
      <c r="CG19" s="566"/>
      <c r="CH19" s="566"/>
      <c r="CI19" s="566"/>
      <c r="CJ19" s="566"/>
      <c r="CK19" s="566"/>
      <c r="CL19" s="566"/>
      <c r="CM19" s="566"/>
      <c r="CN19" s="566"/>
      <c r="CO19" s="566"/>
      <c r="CP19" s="566"/>
      <c r="CQ19" s="566"/>
      <c r="CR19" s="566"/>
      <c r="CS19" s="566"/>
      <c r="CT19" s="566"/>
      <c r="CU19" s="566"/>
      <c r="CV19" s="566"/>
      <c r="CW19" s="566"/>
      <c r="CX19" s="566"/>
      <c r="CY19" s="566"/>
      <c r="CZ19" s="566"/>
      <c r="DA19" s="566"/>
      <c r="DB19" s="566"/>
      <c r="DC19" s="566"/>
      <c r="DD19" s="566"/>
      <c r="DE19" s="566"/>
      <c r="DF19" s="566"/>
      <c r="DG19" s="566"/>
      <c r="DH19" s="566"/>
      <c r="DI19" s="566"/>
      <c r="DJ19" s="566"/>
      <c r="DK19" s="566"/>
      <c r="DL19" s="566"/>
      <c r="DM19" s="566"/>
      <c r="DN19" s="566"/>
      <c r="DO19" s="566"/>
      <c r="DP19" s="566"/>
      <c r="DQ19" s="566"/>
      <c r="DR19" s="566"/>
      <c r="DS19" s="566"/>
      <c r="DT19" s="566"/>
      <c r="DU19" s="566"/>
      <c r="DV19" s="566"/>
      <c r="DW19" s="566"/>
      <c r="DX19" s="566"/>
      <c r="DY19" s="566"/>
      <c r="DZ19" s="566"/>
      <c r="EA19" s="566"/>
      <c r="EB19" s="566"/>
      <c r="EC19" s="566"/>
      <c r="ED19" s="566"/>
      <c r="EE19" s="566"/>
      <c r="EF19" s="566"/>
      <c r="EG19" s="566"/>
      <c r="EH19" s="566"/>
      <c r="EI19" s="566"/>
      <c r="EJ19" s="566"/>
      <c r="EK19" s="566"/>
      <c r="EL19" s="566"/>
      <c r="ER19" s="24"/>
      <c r="ES19" s="24"/>
      <c r="ET19" s="24"/>
      <c r="EU19" s="24"/>
      <c r="EX19" s="24"/>
      <c r="EZ19" s="568"/>
      <c r="FA19" s="569"/>
      <c r="FB19" s="569"/>
      <c r="FC19" s="569"/>
      <c r="FD19" s="569"/>
      <c r="FE19" s="569"/>
      <c r="FF19" s="569"/>
      <c r="FG19" s="569"/>
      <c r="FH19" s="569"/>
      <c r="FI19" s="569"/>
      <c r="FJ19" s="569"/>
      <c r="FK19" s="570"/>
    </row>
    <row r="20" spans="1:167" s="23" customFormat="1" ht="10.5" customHeight="1">
      <c r="A20" s="23" t="s">
        <v>26</v>
      </c>
      <c r="AO20" s="567"/>
      <c r="AP20" s="567"/>
      <c r="AQ20" s="567"/>
      <c r="AR20" s="567"/>
      <c r="AS20" s="567"/>
      <c r="AT20" s="567"/>
      <c r="AU20" s="567"/>
      <c r="AV20" s="567"/>
      <c r="AW20" s="567"/>
      <c r="AX20" s="567"/>
      <c r="AY20" s="567"/>
      <c r="AZ20" s="567"/>
      <c r="BA20" s="567"/>
      <c r="BB20" s="567"/>
      <c r="BC20" s="567"/>
      <c r="BD20" s="567"/>
      <c r="BE20" s="567"/>
      <c r="BF20" s="567"/>
      <c r="BG20" s="567"/>
      <c r="BH20" s="567"/>
      <c r="BI20" s="567"/>
      <c r="BJ20" s="567"/>
      <c r="BK20" s="567"/>
      <c r="BL20" s="567"/>
      <c r="BM20" s="567"/>
      <c r="BN20" s="567"/>
      <c r="BO20" s="567"/>
      <c r="BP20" s="567"/>
      <c r="BQ20" s="567"/>
      <c r="BR20" s="567"/>
      <c r="BS20" s="567"/>
      <c r="BT20" s="567"/>
      <c r="BU20" s="567"/>
      <c r="BV20" s="567"/>
      <c r="BW20" s="567"/>
      <c r="BX20" s="567"/>
      <c r="BY20" s="567"/>
      <c r="BZ20" s="567"/>
      <c r="CA20" s="567"/>
      <c r="CB20" s="567"/>
      <c r="CC20" s="567"/>
      <c r="CD20" s="567"/>
      <c r="CE20" s="567"/>
      <c r="CF20" s="567"/>
      <c r="CG20" s="567"/>
      <c r="CH20" s="567"/>
      <c r="CI20" s="567"/>
      <c r="CJ20" s="567"/>
      <c r="CK20" s="567"/>
      <c r="CL20" s="567"/>
      <c r="CM20" s="567"/>
      <c r="CN20" s="567"/>
      <c r="CO20" s="567"/>
      <c r="CP20" s="567"/>
      <c r="CQ20" s="567"/>
      <c r="CR20" s="567"/>
      <c r="CS20" s="567"/>
      <c r="CT20" s="567"/>
      <c r="CU20" s="567"/>
      <c r="CV20" s="567"/>
      <c r="CW20" s="567"/>
      <c r="CX20" s="567"/>
      <c r="CY20" s="567"/>
      <c r="CZ20" s="567"/>
      <c r="DA20" s="567"/>
      <c r="DB20" s="567"/>
      <c r="DC20" s="567"/>
      <c r="DD20" s="567"/>
      <c r="DE20" s="567"/>
      <c r="DF20" s="567"/>
      <c r="DG20" s="567"/>
      <c r="DH20" s="567"/>
      <c r="DI20" s="567"/>
      <c r="DJ20" s="567"/>
      <c r="DK20" s="567"/>
      <c r="DL20" s="567"/>
      <c r="DM20" s="567"/>
      <c r="DN20" s="567"/>
      <c r="DO20" s="567"/>
      <c r="DP20" s="567"/>
      <c r="DQ20" s="567"/>
      <c r="DR20" s="567"/>
      <c r="DS20" s="567"/>
      <c r="DT20" s="567"/>
      <c r="DU20" s="567"/>
      <c r="DV20" s="567"/>
      <c r="DW20" s="567"/>
      <c r="DX20" s="567"/>
      <c r="DY20" s="567"/>
      <c r="DZ20" s="567"/>
      <c r="EA20" s="567"/>
      <c r="EB20" s="567"/>
      <c r="EC20" s="567"/>
      <c r="ED20" s="567"/>
      <c r="EE20" s="567"/>
      <c r="EF20" s="567"/>
      <c r="EG20" s="567"/>
      <c r="EH20" s="567"/>
      <c r="EI20" s="567"/>
      <c r="EJ20" s="567"/>
      <c r="EK20" s="567"/>
      <c r="EL20" s="567"/>
      <c r="ER20" s="24"/>
      <c r="ES20" s="24"/>
      <c r="ET20" s="24"/>
      <c r="EU20" s="24"/>
      <c r="EX20" s="24" t="s">
        <v>231</v>
      </c>
      <c r="EZ20" s="571" t="s">
        <v>569</v>
      </c>
      <c r="FA20" s="572"/>
      <c r="FB20" s="572"/>
      <c r="FC20" s="572"/>
      <c r="FD20" s="572"/>
      <c r="FE20" s="572"/>
      <c r="FF20" s="572"/>
      <c r="FG20" s="572"/>
      <c r="FH20" s="572"/>
      <c r="FI20" s="572"/>
      <c r="FJ20" s="572"/>
      <c r="FK20" s="573"/>
    </row>
    <row r="21" spans="1:167" s="23" customFormat="1" ht="10.5" customHeight="1">
      <c r="A21" s="23" t="s">
        <v>230</v>
      </c>
      <c r="AO21" s="566" t="s">
        <v>546</v>
      </c>
      <c r="AP21" s="566"/>
      <c r="AQ21" s="566"/>
      <c r="AR21" s="566"/>
      <c r="AS21" s="566"/>
      <c r="AT21" s="566"/>
      <c r="AU21" s="566"/>
      <c r="AV21" s="566"/>
      <c r="AW21" s="566"/>
      <c r="AX21" s="566"/>
      <c r="AY21" s="566"/>
      <c r="AZ21" s="566"/>
      <c r="BA21" s="566"/>
      <c r="BB21" s="566"/>
      <c r="BC21" s="566"/>
      <c r="BD21" s="566"/>
      <c r="BE21" s="566"/>
      <c r="BF21" s="566"/>
      <c r="BG21" s="566"/>
      <c r="BH21" s="566"/>
      <c r="BI21" s="566"/>
      <c r="BJ21" s="566"/>
      <c r="BK21" s="566"/>
      <c r="BL21" s="566"/>
      <c r="BM21" s="566"/>
      <c r="BN21" s="566"/>
      <c r="BO21" s="566"/>
      <c r="BP21" s="566"/>
      <c r="BQ21" s="566"/>
      <c r="BR21" s="566"/>
      <c r="BS21" s="566"/>
      <c r="BT21" s="566"/>
      <c r="BU21" s="566"/>
      <c r="BV21" s="566"/>
      <c r="BW21" s="566"/>
      <c r="BX21" s="566"/>
      <c r="BY21" s="566"/>
      <c r="BZ21" s="566"/>
      <c r="CA21" s="566"/>
      <c r="CB21" s="566"/>
      <c r="CC21" s="566"/>
      <c r="CD21" s="566"/>
      <c r="CE21" s="566"/>
      <c r="CF21" s="566"/>
      <c r="CG21" s="566"/>
      <c r="CH21" s="566"/>
      <c r="CI21" s="566"/>
      <c r="CJ21" s="566"/>
      <c r="CK21" s="566"/>
      <c r="CL21" s="566"/>
      <c r="CM21" s="566"/>
      <c r="CN21" s="566"/>
      <c r="CO21" s="566"/>
      <c r="CP21" s="566"/>
      <c r="CQ21" s="566"/>
      <c r="CR21" s="566"/>
      <c r="CS21" s="566"/>
      <c r="CT21" s="566"/>
      <c r="CU21" s="566"/>
      <c r="CV21" s="566"/>
      <c r="CW21" s="566"/>
      <c r="CX21" s="566"/>
      <c r="CY21" s="566"/>
      <c r="CZ21" s="566"/>
      <c r="DA21" s="566"/>
      <c r="DB21" s="566"/>
      <c r="DC21" s="566"/>
      <c r="DD21" s="566"/>
      <c r="DE21" s="566"/>
      <c r="DF21" s="566"/>
      <c r="DG21" s="566"/>
      <c r="DH21" s="566"/>
      <c r="DI21" s="566"/>
      <c r="DJ21" s="566"/>
      <c r="DK21" s="566"/>
      <c r="DL21" s="566"/>
      <c r="DM21" s="566"/>
      <c r="DN21" s="566"/>
      <c r="DO21" s="566"/>
      <c r="DP21" s="566"/>
      <c r="DQ21" s="566"/>
      <c r="DR21" s="566"/>
      <c r="DS21" s="566"/>
      <c r="DT21" s="566"/>
      <c r="DU21" s="566"/>
      <c r="DV21" s="566"/>
      <c r="DW21" s="566"/>
      <c r="DX21" s="566"/>
      <c r="DY21" s="566"/>
      <c r="DZ21" s="566"/>
      <c r="EA21" s="566"/>
      <c r="EB21" s="566"/>
      <c r="EC21" s="566"/>
      <c r="ED21" s="566"/>
      <c r="EE21" s="566"/>
      <c r="EF21" s="566"/>
      <c r="EG21" s="566"/>
      <c r="EH21" s="566"/>
      <c r="EI21" s="566"/>
      <c r="EJ21" s="566"/>
      <c r="EK21" s="566"/>
      <c r="EL21" s="566"/>
      <c r="EN21" s="31"/>
      <c r="EO21" s="31"/>
      <c r="EP21" s="31"/>
      <c r="EQ21" s="31"/>
      <c r="ER21" s="32"/>
      <c r="ES21" s="32"/>
      <c r="ET21" s="32"/>
      <c r="EU21" s="32"/>
      <c r="EW21" s="31"/>
      <c r="EZ21" s="568" t="s">
        <v>567</v>
      </c>
      <c r="FA21" s="569"/>
      <c r="FB21" s="569"/>
      <c r="FC21" s="569"/>
      <c r="FD21" s="569"/>
      <c r="FE21" s="569"/>
      <c r="FF21" s="569"/>
      <c r="FG21" s="569"/>
      <c r="FH21" s="569"/>
      <c r="FI21" s="569"/>
      <c r="FJ21" s="569"/>
      <c r="FK21" s="570"/>
    </row>
    <row r="22" spans="1:167" s="23" customFormat="1" ht="10.5" customHeight="1">
      <c r="A22" s="23" t="s">
        <v>232</v>
      </c>
      <c r="AO22" s="567"/>
      <c r="AP22" s="567"/>
      <c r="AQ22" s="567"/>
      <c r="AR22" s="567"/>
      <c r="AS22" s="567"/>
      <c r="AT22" s="567"/>
      <c r="AU22" s="567"/>
      <c r="AV22" s="567"/>
      <c r="AW22" s="567"/>
      <c r="AX22" s="567"/>
      <c r="AY22" s="567"/>
      <c r="AZ22" s="567"/>
      <c r="BA22" s="567"/>
      <c r="BB22" s="567"/>
      <c r="BC22" s="567"/>
      <c r="BD22" s="567"/>
      <c r="BE22" s="567"/>
      <c r="BF22" s="567"/>
      <c r="BG22" s="567"/>
      <c r="BH22" s="567"/>
      <c r="BI22" s="567"/>
      <c r="BJ22" s="567"/>
      <c r="BK22" s="567"/>
      <c r="BL22" s="567"/>
      <c r="BM22" s="567"/>
      <c r="BN22" s="567"/>
      <c r="BO22" s="567"/>
      <c r="BP22" s="567"/>
      <c r="BQ22" s="567"/>
      <c r="BR22" s="567"/>
      <c r="BS22" s="567"/>
      <c r="BT22" s="567"/>
      <c r="BU22" s="567"/>
      <c r="BV22" s="567"/>
      <c r="BW22" s="567"/>
      <c r="BX22" s="567"/>
      <c r="BY22" s="567"/>
      <c r="BZ22" s="567"/>
      <c r="CA22" s="567"/>
      <c r="CB22" s="567"/>
      <c r="CC22" s="567"/>
      <c r="CD22" s="567"/>
      <c r="CE22" s="567"/>
      <c r="CF22" s="567"/>
      <c r="CG22" s="567"/>
      <c r="CH22" s="567"/>
      <c r="CI22" s="567"/>
      <c r="CJ22" s="567"/>
      <c r="CK22" s="567"/>
      <c r="CL22" s="567"/>
      <c r="CM22" s="567"/>
      <c r="CN22" s="567"/>
      <c r="CO22" s="567"/>
      <c r="CP22" s="567"/>
      <c r="CQ22" s="567"/>
      <c r="CR22" s="567"/>
      <c r="CS22" s="567"/>
      <c r="CT22" s="567"/>
      <c r="CU22" s="567"/>
      <c r="CV22" s="567"/>
      <c r="CW22" s="567"/>
      <c r="CX22" s="567"/>
      <c r="CY22" s="567"/>
      <c r="CZ22" s="567"/>
      <c r="DA22" s="567"/>
      <c r="DB22" s="567"/>
      <c r="DC22" s="567"/>
      <c r="DD22" s="567"/>
      <c r="DE22" s="567"/>
      <c r="DF22" s="567"/>
      <c r="DG22" s="567"/>
      <c r="DH22" s="567"/>
      <c r="DI22" s="567"/>
      <c r="DJ22" s="567"/>
      <c r="DK22" s="567"/>
      <c r="DL22" s="567"/>
      <c r="DM22" s="567"/>
      <c r="DN22" s="567"/>
      <c r="DO22" s="567"/>
      <c r="DP22" s="567"/>
      <c r="DQ22" s="567"/>
      <c r="DR22" s="567"/>
      <c r="DS22" s="567"/>
      <c r="DT22" s="567"/>
      <c r="DU22" s="567"/>
      <c r="DV22" s="567"/>
      <c r="DW22" s="567"/>
      <c r="DX22" s="567"/>
      <c r="DY22" s="567"/>
      <c r="DZ22" s="567"/>
      <c r="EA22" s="567"/>
      <c r="EB22" s="567"/>
      <c r="EC22" s="567"/>
      <c r="ED22" s="567"/>
      <c r="EE22" s="567"/>
      <c r="EF22" s="567"/>
      <c r="EG22" s="567"/>
      <c r="EH22" s="567"/>
      <c r="EI22" s="567"/>
      <c r="EJ22" s="567"/>
      <c r="EK22" s="567"/>
      <c r="EL22" s="567"/>
      <c r="EN22" s="31"/>
      <c r="EO22" s="31"/>
      <c r="EP22" s="31"/>
      <c r="EQ22" s="31"/>
      <c r="ER22" s="32"/>
      <c r="ES22" s="32"/>
      <c r="ET22" s="32"/>
      <c r="EU22" s="32"/>
      <c r="EW22" s="31"/>
      <c r="EX22" s="24" t="s">
        <v>225</v>
      </c>
      <c r="EZ22" s="574"/>
      <c r="FA22" s="464"/>
      <c r="FB22" s="464"/>
      <c r="FC22" s="464"/>
      <c r="FD22" s="464"/>
      <c r="FE22" s="464"/>
      <c r="FF22" s="464"/>
      <c r="FG22" s="464"/>
      <c r="FH22" s="464"/>
      <c r="FI22" s="464"/>
      <c r="FJ22" s="464"/>
      <c r="FK22" s="575"/>
    </row>
    <row r="23" spans="1:167" s="23" customFormat="1" ht="10.5" customHeight="1">
      <c r="A23" s="23" t="s">
        <v>233</v>
      </c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1"/>
      <c r="EK23" s="31"/>
      <c r="EL23" s="31"/>
      <c r="EM23" s="31"/>
      <c r="EN23" s="31"/>
      <c r="EO23" s="31"/>
      <c r="EP23" s="31"/>
      <c r="EQ23" s="31"/>
      <c r="ER23" s="32"/>
      <c r="ES23" s="32"/>
      <c r="ET23" s="32"/>
      <c r="EU23" s="32"/>
      <c r="EW23" s="31"/>
      <c r="EX23" s="24" t="s">
        <v>29</v>
      </c>
      <c r="EZ23" s="571" t="s">
        <v>30</v>
      </c>
      <c r="FA23" s="572"/>
      <c r="FB23" s="572"/>
      <c r="FC23" s="572"/>
      <c r="FD23" s="572"/>
      <c r="FE23" s="572"/>
      <c r="FF23" s="572"/>
      <c r="FG23" s="572"/>
      <c r="FH23" s="572"/>
      <c r="FI23" s="572"/>
      <c r="FJ23" s="572"/>
      <c r="FK23" s="573"/>
    </row>
    <row r="24" spans="12:167" s="23" customFormat="1" ht="10.5" customHeight="1" thickBot="1"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1"/>
      <c r="EK24" s="31"/>
      <c r="EL24" s="31"/>
      <c r="EM24" s="31"/>
      <c r="EN24" s="31"/>
      <c r="EO24" s="31"/>
      <c r="EP24" s="31"/>
      <c r="EQ24" s="31"/>
      <c r="ER24" s="32"/>
      <c r="ES24" s="32"/>
      <c r="ET24" s="32"/>
      <c r="EU24" s="32"/>
      <c r="EW24" s="31"/>
      <c r="EX24" s="24" t="s">
        <v>234</v>
      </c>
      <c r="EZ24" s="543"/>
      <c r="FA24" s="544"/>
      <c r="FB24" s="544"/>
      <c r="FC24" s="544"/>
      <c r="FD24" s="544"/>
      <c r="FE24" s="544"/>
      <c r="FF24" s="544"/>
      <c r="FG24" s="544"/>
      <c r="FH24" s="544"/>
      <c r="FI24" s="544"/>
      <c r="FJ24" s="544"/>
      <c r="FK24" s="545"/>
    </row>
    <row r="25" spans="12:167" s="22" customFormat="1" ht="10.5" customHeight="1" thickBot="1">
      <c r="L25" s="473" t="s">
        <v>235</v>
      </c>
      <c r="M25" s="473"/>
      <c r="N25" s="473"/>
      <c r="O25" s="473"/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3"/>
      <c r="AJ25" s="473"/>
      <c r="AK25" s="473"/>
      <c r="AL25" s="473"/>
      <c r="AM25" s="473"/>
      <c r="AN25" s="473"/>
      <c r="AO25" s="473"/>
      <c r="AP25" s="473"/>
      <c r="AQ25" s="473"/>
      <c r="AR25" s="473"/>
      <c r="AS25" s="473"/>
      <c r="AT25" s="473"/>
      <c r="AU25" s="473"/>
      <c r="AV25" s="473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7"/>
      <c r="EK25" s="37"/>
      <c r="EL25" s="37"/>
      <c r="EM25" s="37"/>
      <c r="EN25" s="37"/>
      <c r="EO25" s="37"/>
      <c r="EP25" s="37"/>
      <c r="EQ25" s="37"/>
      <c r="ER25" s="38"/>
      <c r="ES25" s="38"/>
      <c r="ET25" s="38"/>
      <c r="EU25" s="38"/>
      <c r="EW25" s="37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</row>
    <row r="26" spans="50:167" s="23" customFormat="1" ht="12" thickBot="1">
      <c r="AX26" s="56"/>
      <c r="AY26" s="56"/>
      <c r="AZ26" s="56"/>
      <c r="BA26" s="56"/>
      <c r="BB26" s="56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CB26" s="35"/>
      <c r="CC26" s="35"/>
      <c r="CD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I26" s="35"/>
      <c r="EL26" s="32" t="s">
        <v>236</v>
      </c>
      <c r="EN26" s="546"/>
      <c r="EO26" s="547"/>
      <c r="EP26" s="547"/>
      <c r="EQ26" s="547"/>
      <c r="ER26" s="547"/>
      <c r="ES26" s="547"/>
      <c r="ET26" s="547"/>
      <c r="EU26" s="547"/>
      <c r="EV26" s="547"/>
      <c r="EW26" s="547"/>
      <c r="EX26" s="547"/>
      <c r="EY26" s="547"/>
      <c r="EZ26" s="547"/>
      <c r="FA26" s="547"/>
      <c r="FB26" s="547"/>
      <c r="FC26" s="547"/>
      <c r="FD26" s="547"/>
      <c r="FE26" s="547"/>
      <c r="FF26" s="547"/>
      <c r="FG26" s="547"/>
      <c r="FH26" s="547"/>
      <c r="FI26" s="547"/>
      <c r="FJ26" s="547"/>
      <c r="FK26" s="548"/>
    </row>
    <row r="27" spans="1:167" s="23" customFormat="1" ht="4.5" customHeight="1">
      <c r="A27" s="26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1"/>
      <c r="EK27" s="31"/>
      <c r="EL27" s="31"/>
      <c r="EM27" s="31"/>
      <c r="EN27" s="31"/>
      <c r="EO27" s="31"/>
      <c r="EP27" s="31"/>
      <c r="EQ27" s="31"/>
      <c r="ER27" s="32"/>
      <c r="ES27" s="32"/>
      <c r="ET27" s="32"/>
      <c r="EU27" s="32"/>
      <c r="EW27" s="31"/>
      <c r="EX27" s="40"/>
      <c r="EY27" s="40"/>
      <c r="EZ27" s="40"/>
      <c r="FA27" s="40"/>
      <c r="FB27" s="40"/>
      <c r="FC27" s="40"/>
      <c r="FD27" s="40"/>
      <c r="FE27" s="40"/>
      <c r="FF27" s="40"/>
      <c r="FG27" s="40"/>
      <c r="FH27" s="40"/>
      <c r="FI27" s="40"/>
      <c r="FJ27" s="40"/>
      <c r="FK27" s="40"/>
    </row>
    <row r="28" spans="1:167" s="23" customFormat="1" ht="10.5" customHeight="1">
      <c r="A28" s="549" t="s">
        <v>237</v>
      </c>
      <c r="B28" s="550"/>
      <c r="C28" s="550"/>
      <c r="D28" s="550"/>
      <c r="E28" s="550"/>
      <c r="F28" s="550"/>
      <c r="G28" s="550"/>
      <c r="H28" s="550"/>
      <c r="I28" s="550"/>
      <c r="J28" s="550"/>
      <c r="K28" s="550"/>
      <c r="L28" s="550"/>
      <c r="M28" s="550"/>
      <c r="N28" s="550"/>
      <c r="O28" s="550"/>
      <c r="P28" s="550"/>
      <c r="Q28" s="550"/>
      <c r="R28" s="550"/>
      <c r="S28" s="550"/>
      <c r="T28" s="550"/>
      <c r="U28" s="550"/>
      <c r="V28" s="550"/>
      <c r="W28" s="550"/>
      <c r="X28" s="550"/>
      <c r="Y28" s="550"/>
      <c r="Z28" s="550"/>
      <c r="AA28" s="550"/>
      <c r="AB28" s="550"/>
      <c r="AC28" s="550"/>
      <c r="AD28" s="550"/>
      <c r="AE28" s="551" t="s">
        <v>238</v>
      </c>
      <c r="AF28" s="550"/>
      <c r="AG28" s="550"/>
      <c r="AH28" s="550"/>
      <c r="AI28" s="550"/>
      <c r="AJ28" s="550"/>
      <c r="AK28" s="550"/>
      <c r="AL28" s="550"/>
      <c r="AM28" s="550"/>
      <c r="AN28" s="550"/>
      <c r="AO28" s="552" t="s">
        <v>239</v>
      </c>
      <c r="AP28" s="553"/>
      <c r="AQ28" s="553"/>
      <c r="AR28" s="553"/>
      <c r="AS28" s="553"/>
      <c r="AT28" s="553"/>
      <c r="AU28" s="553"/>
      <c r="AV28" s="553"/>
      <c r="AW28" s="553"/>
      <c r="AX28" s="553"/>
      <c r="AY28" s="551" t="s">
        <v>240</v>
      </c>
      <c r="AZ28" s="550"/>
      <c r="BA28" s="550"/>
      <c r="BB28" s="550"/>
      <c r="BC28" s="550"/>
      <c r="BD28" s="550"/>
      <c r="BE28" s="550"/>
      <c r="BF28" s="550"/>
      <c r="BG28" s="550"/>
      <c r="BH28" s="550"/>
      <c r="BI28" s="554" t="s">
        <v>241</v>
      </c>
      <c r="BJ28" s="555"/>
      <c r="BK28" s="555"/>
      <c r="BL28" s="555"/>
      <c r="BM28" s="555"/>
      <c r="BN28" s="555"/>
      <c r="BO28" s="555"/>
      <c r="BP28" s="555"/>
      <c r="BQ28" s="555"/>
      <c r="BR28" s="555"/>
      <c r="BS28" s="555"/>
      <c r="BT28" s="555"/>
      <c r="BU28" s="555"/>
      <c r="BV28" s="555"/>
      <c r="BW28" s="555"/>
      <c r="BX28" s="555"/>
      <c r="BY28" s="555"/>
      <c r="BZ28" s="555"/>
      <c r="CA28" s="555"/>
      <c r="CB28" s="555"/>
      <c r="CC28" s="555"/>
      <c r="CD28" s="555"/>
      <c r="CE28" s="555"/>
      <c r="CF28" s="555"/>
      <c r="CG28" s="555"/>
      <c r="CH28" s="555"/>
      <c r="CI28" s="555"/>
      <c r="CJ28" s="555"/>
      <c r="CK28" s="555"/>
      <c r="CL28" s="555"/>
      <c r="CM28" s="556"/>
      <c r="CN28" s="557" t="s">
        <v>242</v>
      </c>
      <c r="CO28" s="558"/>
      <c r="CP28" s="558"/>
      <c r="CQ28" s="558"/>
      <c r="CR28" s="558"/>
      <c r="CS28" s="558"/>
      <c r="CT28" s="558"/>
      <c r="CU28" s="558"/>
      <c r="CV28" s="558"/>
      <c r="CW28" s="558"/>
      <c r="CX28" s="558"/>
      <c r="CY28" s="558"/>
      <c r="CZ28" s="558"/>
      <c r="DA28" s="558"/>
      <c r="DB28" s="558"/>
      <c r="DC28" s="558"/>
      <c r="DD28" s="558"/>
      <c r="DE28" s="558"/>
      <c r="DF28" s="558"/>
      <c r="DG28" s="558"/>
      <c r="DH28" s="558"/>
      <c r="DI28" s="558"/>
      <c r="DJ28" s="558"/>
      <c r="DK28" s="558"/>
      <c r="DL28" s="558"/>
      <c r="DM28" s="558"/>
      <c r="DN28" s="558"/>
      <c r="DO28" s="559"/>
      <c r="DP28" s="532" t="s">
        <v>243</v>
      </c>
      <c r="DQ28" s="533"/>
      <c r="DR28" s="533"/>
      <c r="DS28" s="533"/>
      <c r="DT28" s="533"/>
      <c r="DU28" s="533"/>
      <c r="DV28" s="533"/>
      <c r="DW28" s="533"/>
      <c r="DX28" s="533"/>
      <c r="DY28" s="533"/>
      <c r="DZ28" s="533"/>
      <c r="EA28" s="533"/>
      <c r="EB28" s="533"/>
      <c r="EC28" s="533"/>
      <c r="ED28" s="533"/>
      <c r="EE28" s="533"/>
      <c r="EF28" s="533"/>
      <c r="EG28" s="533"/>
      <c r="EH28" s="533"/>
      <c r="EI28" s="533"/>
      <c r="EJ28" s="533"/>
      <c r="EK28" s="533"/>
      <c r="EL28" s="533"/>
      <c r="EM28" s="533"/>
      <c r="EN28" s="533"/>
      <c r="EO28" s="533"/>
      <c r="EP28" s="533"/>
      <c r="EQ28" s="533"/>
      <c r="ER28" s="533"/>
      <c r="ES28" s="533"/>
      <c r="ET28" s="533"/>
      <c r="EU28" s="533"/>
      <c r="EV28" s="533"/>
      <c r="EW28" s="533"/>
      <c r="EX28" s="533"/>
      <c r="EY28" s="533"/>
      <c r="EZ28" s="533"/>
      <c r="FA28" s="533"/>
      <c r="FB28" s="533"/>
      <c r="FC28" s="533"/>
      <c r="FD28" s="533"/>
      <c r="FE28" s="533"/>
      <c r="FF28" s="533"/>
      <c r="FG28" s="533"/>
      <c r="FH28" s="533"/>
      <c r="FI28" s="533"/>
      <c r="FJ28" s="533"/>
      <c r="FK28" s="533"/>
    </row>
    <row r="29" spans="1:167" s="23" customFormat="1" ht="10.5" customHeight="1">
      <c r="A29" s="549"/>
      <c r="B29" s="550"/>
      <c r="C29" s="550"/>
      <c r="D29" s="550"/>
      <c r="E29" s="550"/>
      <c r="F29" s="550"/>
      <c r="G29" s="550"/>
      <c r="H29" s="550"/>
      <c r="I29" s="550"/>
      <c r="J29" s="550"/>
      <c r="K29" s="550"/>
      <c r="L29" s="550"/>
      <c r="M29" s="550"/>
      <c r="N29" s="550"/>
      <c r="O29" s="550"/>
      <c r="P29" s="550"/>
      <c r="Q29" s="550"/>
      <c r="R29" s="550"/>
      <c r="S29" s="550"/>
      <c r="T29" s="550"/>
      <c r="U29" s="550"/>
      <c r="V29" s="550"/>
      <c r="W29" s="550"/>
      <c r="X29" s="550"/>
      <c r="Y29" s="550"/>
      <c r="Z29" s="550"/>
      <c r="AA29" s="550"/>
      <c r="AB29" s="550"/>
      <c r="AC29" s="550"/>
      <c r="AD29" s="550"/>
      <c r="AE29" s="551"/>
      <c r="AF29" s="550"/>
      <c r="AG29" s="550"/>
      <c r="AH29" s="550"/>
      <c r="AI29" s="550"/>
      <c r="AJ29" s="550"/>
      <c r="AK29" s="550"/>
      <c r="AL29" s="550"/>
      <c r="AM29" s="550"/>
      <c r="AN29" s="550"/>
      <c r="AO29" s="552"/>
      <c r="AP29" s="553"/>
      <c r="AQ29" s="553"/>
      <c r="AR29" s="553"/>
      <c r="AS29" s="553"/>
      <c r="AT29" s="553"/>
      <c r="AU29" s="553"/>
      <c r="AV29" s="553"/>
      <c r="AW29" s="553"/>
      <c r="AX29" s="553"/>
      <c r="AY29" s="551"/>
      <c r="AZ29" s="550"/>
      <c r="BA29" s="550"/>
      <c r="BB29" s="550"/>
      <c r="BC29" s="550"/>
      <c r="BD29" s="550"/>
      <c r="BE29" s="550"/>
      <c r="BF29" s="550"/>
      <c r="BG29" s="550"/>
      <c r="BH29" s="550"/>
      <c r="BI29" s="538" t="s">
        <v>244</v>
      </c>
      <c r="BJ29" s="539"/>
      <c r="BK29" s="539"/>
      <c r="BL29" s="539"/>
      <c r="BM29" s="539"/>
      <c r="BN29" s="539"/>
      <c r="BO29" s="539"/>
      <c r="BP29" s="539"/>
      <c r="BQ29" s="539"/>
      <c r="BR29" s="539"/>
      <c r="BS29" s="539"/>
      <c r="BT29" s="539"/>
      <c r="BU29" s="539"/>
      <c r="BV29" s="539"/>
      <c r="BW29" s="539"/>
      <c r="BX29" s="539"/>
      <c r="BY29" s="539"/>
      <c r="BZ29" s="539"/>
      <c r="CA29" s="539"/>
      <c r="CB29" s="539"/>
      <c r="CC29" s="539"/>
      <c r="CD29" s="539"/>
      <c r="CE29" s="539"/>
      <c r="CF29" s="539"/>
      <c r="CG29" s="539"/>
      <c r="CH29" s="539"/>
      <c r="CI29" s="539"/>
      <c r="CJ29" s="539"/>
      <c r="CK29" s="539"/>
      <c r="CL29" s="539"/>
      <c r="CM29" s="540"/>
      <c r="CN29" s="560"/>
      <c r="CO29" s="561"/>
      <c r="CP29" s="561"/>
      <c r="CQ29" s="561"/>
      <c r="CR29" s="561"/>
      <c r="CS29" s="561"/>
      <c r="CT29" s="561"/>
      <c r="CU29" s="561"/>
      <c r="CV29" s="561"/>
      <c r="CW29" s="561"/>
      <c r="CX29" s="561"/>
      <c r="CY29" s="561"/>
      <c r="CZ29" s="561"/>
      <c r="DA29" s="561"/>
      <c r="DB29" s="561"/>
      <c r="DC29" s="561"/>
      <c r="DD29" s="561"/>
      <c r="DE29" s="561"/>
      <c r="DF29" s="561"/>
      <c r="DG29" s="561"/>
      <c r="DH29" s="561"/>
      <c r="DI29" s="561"/>
      <c r="DJ29" s="561"/>
      <c r="DK29" s="561"/>
      <c r="DL29" s="561"/>
      <c r="DM29" s="561"/>
      <c r="DN29" s="561"/>
      <c r="DO29" s="562"/>
      <c r="DP29" s="534"/>
      <c r="DQ29" s="535"/>
      <c r="DR29" s="535"/>
      <c r="DS29" s="535"/>
      <c r="DT29" s="535"/>
      <c r="DU29" s="535"/>
      <c r="DV29" s="535"/>
      <c r="DW29" s="535"/>
      <c r="DX29" s="535"/>
      <c r="DY29" s="535"/>
      <c r="DZ29" s="535"/>
      <c r="EA29" s="535"/>
      <c r="EB29" s="535"/>
      <c r="EC29" s="535"/>
      <c r="ED29" s="535"/>
      <c r="EE29" s="535"/>
      <c r="EF29" s="535"/>
      <c r="EG29" s="535"/>
      <c r="EH29" s="535"/>
      <c r="EI29" s="535"/>
      <c r="EJ29" s="535"/>
      <c r="EK29" s="535"/>
      <c r="EL29" s="535"/>
      <c r="EM29" s="535"/>
      <c r="EN29" s="535"/>
      <c r="EO29" s="535"/>
      <c r="EP29" s="535"/>
      <c r="EQ29" s="535"/>
      <c r="ER29" s="535"/>
      <c r="ES29" s="535"/>
      <c r="ET29" s="535"/>
      <c r="EU29" s="535"/>
      <c r="EV29" s="535"/>
      <c r="EW29" s="535"/>
      <c r="EX29" s="535"/>
      <c r="EY29" s="535"/>
      <c r="EZ29" s="535"/>
      <c r="FA29" s="535"/>
      <c r="FB29" s="535"/>
      <c r="FC29" s="535"/>
      <c r="FD29" s="535"/>
      <c r="FE29" s="535"/>
      <c r="FF29" s="535"/>
      <c r="FG29" s="535"/>
      <c r="FH29" s="535"/>
      <c r="FI29" s="535"/>
      <c r="FJ29" s="535"/>
      <c r="FK29" s="535"/>
    </row>
    <row r="30" spans="1:167" s="41" customFormat="1" ht="10.5" customHeight="1">
      <c r="A30" s="549"/>
      <c r="B30" s="55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50"/>
      <c r="AM30" s="550"/>
      <c r="AN30" s="550"/>
      <c r="AO30" s="553"/>
      <c r="AP30" s="553"/>
      <c r="AQ30" s="553"/>
      <c r="AR30" s="553"/>
      <c r="AS30" s="553"/>
      <c r="AT30" s="553"/>
      <c r="AU30" s="553"/>
      <c r="AV30" s="553"/>
      <c r="AW30" s="553"/>
      <c r="AX30" s="553"/>
      <c r="AY30" s="550"/>
      <c r="AZ30" s="550"/>
      <c r="BA30" s="550"/>
      <c r="BB30" s="550"/>
      <c r="BC30" s="550"/>
      <c r="BD30" s="550"/>
      <c r="BE30" s="550"/>
      <c r="BF30" s="550"/>
      <c r="BG30" s="550"/>
      <c r="BH30" s="550"/>
      <c r="BI30" s="57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4" t="s">
        <v>245</v>
      </c>
      <c r="CB30" s="465"/>
      <c r="CC30" s="465"/>
      <c r="CD30" s="465"/>
      <c r="CE30" s="23" t="s">
        <v>3</v>
      </c>
      <c r="CF30" s="23"/>
      <c r="CG30" s="23"/>
      <c r="CH30" s="23"/>
      <c r="CI30" s="23"/>
      <c r="CJ30" s="23"/>
      <c r="CK30" s="23"/>
      <c r="CL30" s="23"/>
      <c r="CM30" s="58"/>
      <c r="CN30" s="560"/>
      <c r="CO30" s="561"/>
      <c r="CP30" s="561"/>
      <c r="CQ30" s="561"/>
      <c r="CR30" s="561"/>
      <c r="CS30" s="561"/>
      <c r="CT30" s="561"/>
      <c r="CU30" s="561"/>
      <c r="CV30" s="561"/>
      <c r="CW30" s="561"/>
      <c r="CX30" s="561"/>
      <c r="CY30" s="561"/>
      <c r="CZ30" s="561"/>
      <c r="DA30" s="561"/>
      <c r="DB30" s="561"/>
      <c r="DC30" s="561"/>
      <c r="DD30" s="561"/>
      <c r="DE30" s="561"/>
      <c r="DF30" s="561"/>
      <c r="DG30" s="561"/>
      <c r="DH30" s="561"/>
      <c r="DI30" s="561"/>
      <c r="DJ30" s="561"/>
      <c r="DK30" s="561"/>
      <c r="DL30" s="561"/>
      <c r="DM30" s="561"/>
      <c r="DN30" s="561"/>
      <c r="DO30" s="562"/>
      <c r="DP30" s="534"/>
      <c r="DQ30" s="535"/>
      <c r="DR30" s="535"/>
      <c r="DS30" s="535"/>
      <c r="DT30" s="535"/>
      <c r="DU30" s="535"/>
      <c r="DV30" s="535"/>
      <c r="DW30" s="535"/>
      <c r="DX30" s="535"/>
      <c r="DY30" s="535"/>
      <c r="DZ30" s="535"/>
      <c r="EA30" s="535"/>
      <c r="EB30" s="535"/>
      <c r="EC30" s="535"/>
      <c r="ED30" s="535"/>
      <c r="EE30" s="535"/>
      <c r="EF30" s="535"/>
      <c r="EG30" s="535"/>
      <c r="EH30" s="535"/>
      <c r="EI30" s="535"/>
      <c r="EJ30" s="535"/>
      <c r="EK30" s="535"/>
      <c r="EL30" s="535"/>
      <c r="EM30" s="535"/>
      <c r="EN30" s="535"/>
      <c r="EO30" s="535"/>
      <c r="EP30" s="535"/>
      <c r="EQ30" s="535"/>
      <c r="ER30" s="535"/>
      <c r="ES30" s="535"/>
      <c r="ET30" s="535"/>
      <c r="EU30" s="535"/>
      <c r="EV30" s="535"/>
      <c r="EW30" s="535"/>
      <c r="EX30" s="535"/>
      <c r="EY30" s="535"/>
      <c r="EZ30" s="535"/>
      <c r="FA30" s="535"/>
      <c r="FB30" s="535"/>
      <c r="FC30" s="535"/>
      <c r="FD30" s="535"/>
      <c r="FE30" s="535"/>
      <c r="FF30" s="535"/>
      <c r="FG30" s="535"/>
      <c r="FH30" s="535"/>
      <c r="FI30" s="535"/>
      <c r="FJ30" s="535"/>
      <c r="FK30" s="535"/>
    </row>
    <row r="31" spans="1:167" s="41" customFormat="1" ht="3" customHeight="1">
      <c r="A31" s="549"/>
      <c r="B31" s="55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50"/>
      <c r="AM31" s="550"/>
      <c r="AN31" s="550"/>
      <c r="AO31" s="553"/>
      <c r="AP31" s="553"/>
      <c r="AQ31" s="553"/>
      <c r="AR31" s="553"/>
      <c r="AS31" s="553"/>
      <c r="AT31" s="553"/>
      <c r="AU31" s="553"/>
      <c r="AV31" s="553"/>
      <c r="AW31" s="553"/>
      <c r="AX31" s="553"/>
      <c r="AY31" s="550"/>
      <c r="AZ31" s="550"/>
      <c r="BA31" s="550"/>
      <c r="BB31" s="550"/>
      <c r="BC31" s="550"/>
      <c r="BD31" s="550"/>
      <c r="BE31" s="550"/>
      <c r="BF31" s="550"/>
      <c r="BG31" s="550"/>
      <c r="BH31" s="550"/>
      <c r="BI31" s="42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4"/>
      <c r="CN31" s="563"/>
      <c r="CO31" s="564"/>
      <c r="CP31" s="564"/>
      <c r="CQ31" s="564"/>
      <c r="CR31" s="564"/>
      <c r="CS31" s="564"/>
      <c r="CT31" s="564"/>
      <c r="CU31" s="564"/>
      <c r="CV31" s="564"/>
      <c r="CW31" s="564"/>
      <c r="CX31" s="564"/>
      <c r="CY31" s="564"/>
      <c r="CZ31" s="564"/>
      <c r="DA31" s="564"/>
      <c r="DB31" s="564"/>
      <c r="DC31" s="564"/>
      <c r="DD31" s="564"/>
      <c r="DE31" s="564"/>
      <c r="DF31" s="564"/>
      <c r="DG31" s="564"/>
      <c r="DH31" s="564"/>
      <c r="DI31" s="564"/>
      <c r="DJ31" s="564"/>
      <c r="DK31" s="564"/>
      <c r="DL31" s="564"/>
      <c r="DM31" s="564"/>
      <c r="DN31" s="564"/>
      <c r="DO31" s="565"/>
      <c r="DP31" s="536"/>
      <c r="DQ31" s="537"/>
      <c r="DR31" s="537"/>
      <c r="DS31" s="537"/>
      <c r="DT31" s="537"/>
      <c r="DU31" s="537"/>
      <c r="DV31" s="537"/>
      <c r="DW31" s="537"/>
      <c r="DX31" s="537"/>
      <c r="DY31" s="537"/>
      <c r="DZ31" s="537"/>
      <c r="EA31" s="537"/>
      <c r="EB31" s="537"/>
      <c r="EC31" s="537"/>
      <c r="ED31" s="537"/>
      <c r="EE31" s="537"/>
      <c r="EF31" s="537"/>
      <c r="EG31" s="537"/>
      <c r="EH31" s="537"/>
      <c r="EI31" s="537"/>
      <c r="EJ31" s="537"/>
      <c r="EK31" s="537"/>
      <c r="EL31" s="537"/>
      <c r="EM31" s="537"/>
      <c r="EN31" s="537"/>
      <c r="EO31" s="537"/>
      <c r="EP31" s="537"/>
      <c r="EQ31" s="537"/>
      <c r="ER31" s="537"/>
      <c r="ES31" s="537"/>
      <c r="ET31" s="537"/>
      <c r="EU31" s="537"/>
      <c r="EV31" s="537"/>
      <c r="EW31" s="537"/>
      <c r="EX31" s="537"/>
      <c r="EY31" s="537"/>
      <c r="EZ31" s="537"/>
      <c r="FA31" s="537"/>
      <c r="FB31" s="537"/>
      <c r="FC31" s="537"/>
      <c r="FD31" s="537"/>
      <c r="FE31" s="537"/>
      <c r="FF31" s="537"/>
      <c r="FG31" s="537"/>
      <c r="FH31" s="537"/>
      <c r="FI31" s="537"/>
      <c r="FJ31" s="537"/>
      <c r="FK31" s="537"/>
    </row>
    <row r="32" spans="1:167" s="41" customFormat="1" ht="24" customHeight="1">
      <c r="A32" s="549"/>
      <c r="B32" s="550"/>
      <c r="C32" s="550"/>
      <c r="D32" s="550"/>
      <c r="E32" s="550"/>
      <c r="F32" s="550"/>
      <c r="G32" s="550"/>
      <c r="H32" s="550"/>
      <c r="I32" s="550"/>
      <c r="J32" s="550"/>
      <c r="K32" s="550"/>
      <c r="L32" s="550"/>
      <c r="M32" s="550"/>
      <c r="N32" s="550"/>
      <c r="O32" s="550"/>
      <c r="P32" s="550"/>
      <c r="Q32" s="550"/>
      <c r="R32" s="550"/>
      <c r="S32" s="550"/>
      <c r="T32" s="550"/>
      <c r="U32" s="550"/>
      <c r="V32" s="550"/>
      <c r="W32" s="550"/>
      <c r="X32" s="550"/>
      <c r="Y32" s="550"/>
      <c r="Z32" s="550"/>
      <c r="AA32" s="550"/>
      <c r="AB32" s="550"/>
      <c r="AC32" s="550"/>
      <c r="AD32" s="550"/>
      <c r="AE32" s="550"/>
      <c r="AF32" s="550"/>
      <c r="AG32" s="550"/>
      <c r="AH32" s="550"/>
      <c r="AI32" s="550"/>
      <c r="AJ32" s="550"/>
      <c r="AK32" s="550"/>
      <c r="AL32" s="550"/>
      <c r="AM32" s="550"/>
      <c r="AN32" s="550"/>
      <c r="AO32" s="553"/>
      <c r="AP32" s="553"/>
      <c r="AQ32" s="553"/>
      <c r="AR32" s="553"/>
      <c r="AS32" s="553"/>
      <c r="AT32" s="553"/>
      <c r="AU32" s="553"/>
      <c r="AV32" s="553"/>
      <c r="AW32" s="553"/>
      <c r="AX32" s="553"/>
      <c r="AY32" s="550"/>
      <c r="AZ32" s="550"/>
      <c r="BA32" s="550"/>
      <c r="BB32" s="550"/>
      <c r="BC32" s="550"/>
      <c r="BD32" s="550"/>
      <c r="BE32" s="550"/>
      <c r="BF32" s="550"/>
      <c r="BG32" s="550"/>
      <c r="BH32" s="550"/>
      <c r="BI32" s="530" t="s">
        <v>246</v>
      </c>
      <c r="BJ32" s="530"/>
      <c r="BK32" s="530"/>
      <c r="BL32" s="530"/>
      <c r="BM32" s="530"/>
      <c r="BN32" s="530"/>
      <c r="BO32" s="530"/>
      <c r="BP32" s="530"/>
      <c r="BQ32" s="530"/>
      <c r="BR32" s="530"/>
      <c r="BS32" s="530" t="s">
        <v>247</v>
      </c>
      <c r="BT32" s="530"/>
      <c r="BU32" s="530"/>
      <c r="BV32" s="530"/>
      <c r="BW32" s="530"/>
      <c r="BX32" s="530"/>
      <c r="BY32" s="530"/>
      <c r="BZ32" s="530"/>
      <c r="CA32" s="530"/>
      <c r="CB32" s="530"/>
      <c r="CC32" s="530"/>
      <c r="CD32" s="530"/>
      <c r="CE32" s="530"/>
      <c r="CF32" s="530"/>
      <c r="CG32" s="530"/>
      <c r="CH32" s="530"/>
      <c r="CI32" s="530"/>
      <c r="CJ32" s="530"/>
      <c r="CK32" s="530"/>
      <c r="CL32" s="530"/>
      <c r="CM32" s="530"/>
      <c r="CN32" s="541" t="s">
        <v>246</v>
      </c>
      <c r="CO32" s="542"/>
      <c r="CP32" s="542"/>
      <c r="CQ32" s="542"/>
      <c r="CR32" s="542"/>
      <c r="CS32" s="542"/>
      <c r="CT32" s="542"/>
      <c r="CU32" s="542"/>
      <c r="CV32" s="542"/>
      <c r="CW32" s="542"/>
      <c r="CX32" s="542"/>
      <c r="CY32" s="542"/>
      <c r="CZ32" s="542"/>
      <c r="DA32" s="529"/>
      <c r="DB32" s="541" t="s">
        <v>247</v>
      </c>
      <c r="DC32" s="542"/>
      <c r="DD32" s="542"/>
      <c r="DE32" s="542"/>
      <c r="DF32" s="542"/>
      <c r="DG32" s="542"/>
      <c r="DH32" s="542"/>
      <c r="DI32" s="542"/>
      <c r="DJ32" s="542"/>
      <c r="DK32" s="542"/>
      <c r="DL32" s="542"/>
      <c r="DM32" s="542"/>
      <c r="DN32" s="542"/>
      <c r="DO32" s="529"/>
      <c r="DP32" s="530" t="s">
        <v>248</v>
      </c>
      <c r="DQ32" s="530"/>
      <c r="DR32" s="530"/>
      <c r="DS32" s="530"/>
      <c r="DT32" s="530"/>
      <c r="DU32" s="530"/>
      <c r="DV32" s="530"/>
      <c r="DW32" s="530"/>
      <c r="DX32" s="530"/>
      <c r="DY32" s="530"/>
      <c r="DZ32" s="530"/>
      <c r="EA32" s="530"/>
      <c r="EB32" s="530"/>
      <c r="EC32" s="530"/>
      <c r="ED32" s="530"/>
      <c r="EE32" s="530"/>
      <c r="EF32" s="530"/>
      <c r="EG32" s="530"/>
      <c r="EH32" s="530"/>
      <c r="EI32" s="530"/>
      <c r="EJ32" s="530"/>
      <c r="EK32" s="530"/>
      <c r="EL32" s="530"/>
      <c r="EM32" s="530"/>
      <c r="EN32" s="530" t="s">
        <v>249</v>
      </c>
      <c r="EO32" s="530"/>
      <c r="EP32" s="530"/>
      <c r="EQ32" s="530"/>
      <c r="ER32" s="530"/>
      <c r="ES32" s="530"/>
      <c r="ET32" s="530"/>
      <c r="EU32" s="530"/>
      <c r="EV32" s="530"/>
      <c r="EW32" s="530"/>
      <c r="EX32" s="530"/>
      <c r="EY32" s="530"/>
      <c r="EZ32" s="530"/>
      <c r="FA32" s="530"/>
      <c r="FB32" s="530"/>
      <c r="FC32" s="530"/>
      <c r="FD32" s="530"/>
      <c r="FE32" s="530"/>
      <c r="FF32" s="530"/>
      <c r="FG32" s="530"/>
      <c r="FH32" s="530"/>
      <c r="FI32" s="530"/>
      <c r="FJ32" s="530"/>
      <c r="FK32" s="541"/>
    </row>
    <row r="33" spans="1:167" s="23" customFormat="1" ht="10.5" customHeight="1" thickBot="1">
      <c r="A33" s="529">
        <v>1</v>
      </c>
      <c r="B33" s="530"/>
      <c r="C33" s="530"/>
      <c r="D33" s="530"/>
      <c r="E33" s="530"/>
      <c r="F33" s="530"/>
      <c r="G33" s="530"/>
      <c r="H33" s="530"/>
      <c r="I33" s="530"/>
      <c r="J33" s="530"/>
      <c r="K33" s="530"/>
      <c r="L33" s="530"/>
      <c r="M33" s="530"/>
      <c r="N33" s="530"/>
      <c r="O33" s="530"/>
      <c r="P33" s="530"/>
      <c r="Q33" s="530"/>
      <c r="R33" s="530"/>
      <c r="S33" s="530"/>
      <c r="T33" s="530"/>
      <c r="U33" s="530"/>
      <c r="V33" s="530"/>
      <c r="W33" s="530"/>
      <c r="X33" s="530"/>
      <c r="Y33" s="530"/>
      <c r="Z33" s="530"/>
      <c r="AA33" s="530"/>
      <c r="AB33" s="530"/>
      <c r="AC33" s="530"/>
      <c r="AD33" s="530"/>
      <c r="AE33" s="531">
        <v>2</v>
      </c>
      <c r="AF33" s="531"/>
      <c r="AG33" s="531"/>
      <c r="AH33" s="531"/>
      <c r="AI33" s="531"/>
      <c r="AJ33" s="531"/>
      <c r="AK33" s="531"/>
      <c r="AL33" s="531"/>
      <c r="AM33" s="531"/>
      <c r="AN33" s="531"/>
      <c r="AO33" s="531">
        <v>3</v>
      </c>
      <c r="AP33" s="531"/>
      <c r="AQ33" s="531"/>
      <c r="AR33" s="531"/>
      <c r="AS33" s="531"/>
      <c r="AT33" s="531"/>
      <c r="AU33" s="531"/>
      <c r="AV33" s="531"/>
      <c r="AW33" s="531"/>
      <c r="AX33" s="531"/>
      <c r="AY33" s="531">
        <v>4</v>
      </c>
      <c r="AZ33" s="531"/>
      <c r="BA33" s="531"/>
      <c r="BB33" s="531"/>
      <c r="BC33" s="531"/>
      <c r="BD33" s="531"/>
      <c r="BE33" s="531"/>
      <c r="BF33" s="531"/>
      <c r="BG33" s="531"/>
      <c r="BH33" s="531"/>
      <c r="BI33" s="521">
        <v>5</v>
      </c>
      <c r="BJ33" s="521"/>
      <c r="BK33" s="521"/>
      <c r="BL33" s="521"/>
      <c r="BM33" s="521"/>
      <c r="BN33" s="521"/>
      <c r="BO33" s="521"/>
      <c r="BP33" s="521"/>
      <c r="BQ33" s="521"/>
      <c r="BR33" s="521"/>
      <c r="BS33" s="531">
        <v>6</v>
      </c>
      <c r="BT33" s="531"/>
      <c r="BU33" s="531"/>
      <c r="BV33" s="531"/>
      <c r="BW33" s="531"/>
      <c r="BX33" s="531"/>
      <c r="BY33" s="531"/>
      <c r="BZ33" s="531"/>
      <c r="CA33" s="531"/>
      <c r="CB33" s="531"/>
      <c r="CC33" s="531"/>
      <c r="CD33" s="531"/>
      <c r="CE33" s="531"/>
      <c r="CF33" s="531"/>
      <c r="CG33" s="531"/>
      <c r="CH33" s="531"/>
      <c r="CI33" s="531"/>
      <c r="CJ33" s="531"/>
      <c r="CK33" s="531"/>
      <c r="CL33" s="531"/>
      <c r="CM33" s="531"/>
      <c r="CN33" s="521">
        <v>7</v>
      </c>
      <c r="CO33" s="521"/>
      <c r="CP33" s="521"/>
      <c r="CQ33" s="521"/>
      <c r="CR33" s="521"/>
      <c r="CS33" s="521"/>
      <c r="CT33" s="521"/>
      <c r="CU33" s="521"/>
      <c r="CV33" s="521"/>
      <c r="CW33" s="521"/>
      <c r="CX33" s="521"/>
      <c r="CY33" s="521"/>
      <c r="CZ33" s="521"/>
      <c r="DA33" s="521"/>
      <c r="DB33" s="521">
        <v>8</v>
      </c>
      <c r="DC33" s="521"/>
      <c r="DD33" s="521"/>
      <c r="DE33" s="521"/>
      <c r="DF33" s="521"/>
      <c r="DG33" s="521"/>
      <c r="DH33" s="521"/>
      <c r="DI33" s="521"/>
      <c r="DJ33" s="521"/>
      <c r="DK33" s="521"/>
      <c r="DL33" s="521"/>
      <c r="DM33" s="521"/>
      <c r="DN33" s="521"/>
      <c r="DO33" s="521"/>
      <c r="DP33" s="521">
        <v>9</v>
      </c>
      <c r="DQ33" s="521"/>
      <c r="DR33" s="521"/>
      <c r="DS33" s="521"/>
      <c r="DT33" s="521"/>
      <c r="DU33" s="521"/>
      <c r="DV33" s="521"/>
      <c r="DW33" s="521"/>
      <c r="DX33" s="521"/>
      <c r="DY33" s="521"/>
      <c r="DZ33" s="521"/>
      <c r="EA33" s="521"/>
      <c r="EB33" s="521"/>
      <c r="EC33" s="521"/>
      <c r="ED33" s="521"/>
      <c r="EE33" s="521"/>
      <c r="EF33" s="521"/>
      <c r="EG33" s="521"/>
      <c r="EH33" s="521"/>
      <c r="EI33" s="521"/>
      <c r="EJ33" s="521"/>
      <c r="EK33" s="521"/>
      <c r="EL33" s="521"/>
      <c r="EM33" s="521"/>
      <c r="EN33" s="521">
        <v>10</v>
      </c>
      <c r="EO33" s="521"/>
      <c r="EP33" s="521"/>
      <c r="EQ33" s="521"/>
      <c r="ER33" s="521"/>
      <c r="ES33" s="521"/>
      <c r="ET33" s="521"/>
      <c r="EU33" s="521"/>
      <c r="EV33" s="521"/>
      <c r="EW33" s="521"/>
      <c r="EX33" s="521"/>
      <c r="EY33" s="521"/>
      <c r="EZ33" s="521"/>
      <c r="FA33" s="521"/>
      <c r="FB33" s="521"/>
      <c r="FC33" s="521"/>
      <c r="FD33" s="521"/>
      <c r="FE33" s="521"/>
      <c r="FF33" s="521"/>
      <c r="FG33" s="521"/>
      <c r="FH33" s="521"/>
      <c r="FI33" s="521"/>
      <c r="FJ33" s="521"/>
      <c r="FK33" s="522"/>
    </row>
    <row r="34" spans="1:167" s="23" customFormat="1" ht="30" customHeight="1" thickBot="1">
      <c r="A34" s="496" t="s">
        <v>609</v>
      </c>
      <c r="B34" s="496"/>
      <c r="C34" s="496"/>
      <c r="D34" s="496"/>
      <c r="E34" s="496"/>
      <c r="F34" s="496"/>
      <c r="G34" s="496"/>
      <c r="H34" s="496"/>
      <c r="I34" s="496"/>
      <c r="J34" s="496"/>
      <c r="K34" s="496"/>
      <c r="L34" s="496"/>
      <c r="M34" s="496"/>
      <c r="N34" s="496"/>
      <c r="O34" s="496"/>
      <c r="P34" s="496"/>
      <c r="Q34" s="496"/>
      <c r="R34" s="496"/>
      <c r="S34" s="496"/>
      <c r="T34" s="496"/>
      <c r="U34" s="496"/>
      <c r="V34" s="496"/>
      <c r="W34" s="496"/>
      <c r="X34" s="496"/>
      <c r="Y34" s="496"/>
      <c r="Z34" s="496"/>
      <c r="AA34" s="496"/>
      <c r="AB34" s="496"/>
      <c r="AC34" s="496"/>
      <c r="AD34" s="497"/>
      <c r="AE34" s="523" t="s">
        <v>611</v>
      </c>
      <c r="AF34" s="524"/>
      <c r="AG34" s="524"/>
      <c r="AH34" s="524"/>
      <c r="AI34" s="524"/>
      <c r="AJ34" s="524"/>
      <c r="AK34" s="524"/>
      <c r="AL34" s="524"/>
      <c r="AM34" s="524"/>
      <c r="AN34" s="525"/>
      <c r="AO34" s="526" t="s">
        <v>519</v>
      </c>
      <c r="AP34" s="527"/>
      <c r="AQ34" s="527"/>
      <c r="AR34" s="527"/>
      <c r="AS34" s="527"/>
      <c r="AT34" s="527"/>
      <c r="AU34" s="527"/>
      <c r="AV34" s="527"/>
      <c r="AW34" s="527"/>
      <c r="AX34" s="528"/>
      <c r="AY34" s="509"/>
      <c r="AZ34" s="510"/>
      <c r="BA34" s="510"/>
      <c r="BB34" s="510"/>
      <c r="BC34" s="510"/>
      <c r="BD34" s="510"/>
      <c r="BE34" s="510"/>
      <c r="BF34" s="510"/>
      <c r="BG34" s="510"/>
      <c r="BH34" s="511"/>
      <c r="BI34" s="509"/>
      <c r="BJ34" s="510"/>
      <c r="BK34" s="510"/>
      <c r="BL34" s="510"/>
      <c r="BM34" s="510"/>
      <c r="BN34" s="510"/>
      <c r="BO34" s="510"/>
      <c r="BP34" s="510"/>
      <c r="BQ34" s="510"/>
      <c r="BR34" s="511"/>
      <c r="BS34" s="512"/>
      <c r="BT34" s="513"/>
      <c r="BU34" s="513"/>
      <c r="BV34" s="513"/>
      <c r="BW34" s="513"/>
      <c r="BX34" s="513"/>
      <c r="BY34" s="513"/>
      <c r="BZ34" s="513"/>
      <c r="CA34" s="513"/>
      <c r="CB34" s="513"/>
      <c r="CC34" s="513"/>
      <c r="CD34" s="513"/>
      <c r="CE34" s="513"/>
      <c r="CF34" s="513"/>
      <c r="CG34" s="513"/>
      <c r="CH34" s="513"/>
      <c r="CI34" s="513"/>
      <c r="CJ34" s="513"/>
      <c r="CK34" s="513"/>
      <c r="CL34" s="513"/>
      <c r="CM34" s="514"/>
      <c r="CN34" s="509"/>
      <c r="CO34" s="510"/>
      <c r="CP34" s="510"/>
      <c r="CQ34" s="510"/>
      <c r="CR34" s="510"/>
      <c r="CS34" s="510"/>
      <c r="CT34" s="510"/>
      <c r="CU34" s="510"/>
      <c r="CV34" s="510"/>
      <c r="CW34" s="510"/>
      <c r="CX34" s="510"/>
      <c r="CY34" s="510"/>
      <c r="CZ34" s="510"/>
      <c r="DA34" s="511"/>
      <c r="DB34" s="512"/>
      <c r="DC34" s="513"/>
      <c r="DD34" s="513"/>
      <c r="DE34" s="513"/>
      <c r="DF34" s="513"/>
      <c r="DG34" s="513"/>
      <c r="DH34" s="513"/>
      <c r="DI34" s="513"/>
      <c r="DJ34" s="513"/>
      <c r="DK34" s="513"/>
      <c r="DL34" s="513"/>
      <c r="DM34" s="513"/>
      <c r="DN34" s="513"/>
      <c r="DO34" s="514"/>
      <c r="DP34" s="515">
        <v>1940800</v>
      </c>
      <c r="DQ34" s="516"/>
      <c r="DR34" s="516"/>
      <c r="DS34" s="516"/>
      <c r="DT34" s="516"/>
      <c r="DU34" s="516"/>
      <c r="DV34" s="516"/>
      <c r="DW34" s="516"/>
      <c r="DX34" s="516"/>
      <c r="DY34" s="516"/>
      <c r="DZ34" s="516"/>
      <c r="EA34" s="516"/>
      <c r="EB34" s="516"/>
      <c r="EC34" s="516"/>
      <c r="ED34" s="516"/>
      <c r="EE34" s="516"/>
      <c r="EF34" s="516"/>
      <c r="EG34" s="516"/>
      <c r="EH34" s="516"/>
      <c r="EI34" s="516"/>
      <c r="EJ34" s="516"/>
      <c r="EK34" s="516"/>
      <c r="EL34" s="516"/>
      <c r="EM34" s="517"/>
      <c r="EN34" s="518"/>
      <c r="EO34" s="519"/>
      <c r="EP34" s="519"/>
      <c r="EQ34" s="519"/>
      <c r="ER34" s="519"/>
      <c r="ES34" s="519"/>
      <c r="ET34" s="519"/>
      <c r="EU34" s="519"/>
      <c r="EV34" s="519"/>
      <c r="EW34" s="519"/>
      <c r="EX34" s="519"/>
      <c r="EY34" s="519"/>
      <c r="EZ34" s="519"/>
      <c r="FA34" s="519"/>
      <c r="FB34" s="519"/>
      <c r="FC34" s="519"/>
      <c r="FD34" s="519"/>
      <c r="FE34" s="519"/>
      <c r="FF34" s="519"/>
      <c r="FG34" s="519"/>
      <c r="FH34" s="519"/>
      <c r="FI34" s="519"/>
      <c r="FJ34" s="519"/>
      <c r="FK34" s="520"/>
    </row>
    <row r="35" spans="1:167" s="23" customFormat="1" ht="30.75" customHeight="1" thickBot="1">
      <c r="A35" s="496" t="s">
        <v>609</v>
      </c>
      <c r="B35" s="496"/>
      <c r="C35" s="496"/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7"/>
      <c r="AE35" s="498" t="s">
        <v>611</v>
      </c>
      <c r="AF35" s="499"/>
      <c r="AG35" s="499"/>
      <c r="AH35" s="499"/>
      <c r="AI35" s="499"/>
      <c r="AJ35" s="499"/>
      <c r="AK35" s="499"/>
      <c r="AL35" s="499"/>
      <c r="AM35" s="499"/>
      <c r="AN35" s="500"/>
      <c r="AO35" s="501" t="s">
        <v>166</v>
      </c>
      <c r="AP35" s="502"/>
      <c r="AQ35" s="502"/>
      <c r="AR35" s="502"/>
      <c r="AS35" s="502"/>
      <c r="AT35" s="502"/>
      <c r="AU35" s="502"/>
      <c r="AV35" s="502"/>
      <c r="AW35" s="502"/>
      <c r="AX35" s="503"/>
      <c r="AY35" s="504"/>
      <c r="AZ35" s="476"/>
      <c r="BA35" s="476"/>
      <c r="BB35" s="476"/>
      <c r="BC35" s="476"/>
      <c r="BD35" s="476"/>
      <c r="BE35" s="476"/>
      <c r="BF35" s="476"/>
      <c r="BG35" s="476"/>
      <c r="BH35" s="505"/>
      <c r="BI35" s="504"/>
      <c r="BJ35" s="476"/>
      <c r="BK35" s="476"/>
      <c r="BL35" s="476"/>
      <c r="BM35" s="476"/>
      <c r="BN35" s="476"/>
      <c r="BO35" s="476"/>
      <c r="BP35" s="476"/>
      <c r="BQ35" s="476"/>
      <c r="BR35" s="505"/>
      <c r="BS35" s="506"/>
      <c r="BT35" s="507"/>
      <c r="BU35" s="507"/>
      <c r="BV35" s="507"/>
      <c r="BW35" s="507"/>
      <c r="BX35" s="507"/>
      <c r="BY35" s="507"/>
      <c r="BZ35" s="507"/>
      <c r="CA35" s="507"/>
      <c r="CB35" s="507"/>
      <c r="CC35" s="507"/>
      <c r="CD35" s="507"/>
      <c r="CE35" s="507"/>
      <c r="CF35" s="507"/>
      <c r="CG35" s="507"/>
      <c r="CH35" s="507"/>
      <c r="CI35" s="507"/>
      <c r="CJ35" s="507"/>
      <c r="CK35" s="507"/>
      <c r="CL35" s="507"/>
      <c r="CM35" s="508"/>
      <c r="CN35" s="504"/>
      <c r="CO35" s="476"/>
      <c r="CP35" s="476"/>
      <c r="CQ35" s="476"/>
      <c r="CR35" s="476"/>
      <c r="CS35" s="476"/>
      <c r="CT35" s="476"/>
      <c r="CU35" s="476"/>
      <c r="CV35" s="476"/>
      <c r="CW35" s="476"/>
      <c r="CX35" s="476"/>
      <c r="CY35" s="476"/>
      <c r="CZ35" s="476"/>
      <c r="DA35" s="505"/>
      <c r="DB35" s="506"/>
      <c r="DC35" s="507"/>
      <c r="DD35" s="507"/>
      <c r="DE35" s="507"/>
      <c r="DF35" s="507"/>
      <c r="DG35" s="507"/>
      <c r="DH35" s="507"/>
      <c r="DI35" s="507"/>
      <c r="DJ35" s="507"/>
      <c r="DK35" s="507"/>
      <c r="DL35" s="507"/>
      <c r="DM35" s="507"/>
      <c r="DN35" s="507"/>
      <c r="DO35" s="508"/>
      <c r="DP35" s="483"/>
      <c r="DQ35" s="484"/>
      <c r="DR35" s="484"/>
      <c r="DS35" s="484"/>
      <c r="DT35" s="484"/>
      <c r="DU35" s="484"/>
      <c r="DV35" s="484"/>
      <c r="DW35" s="484"/>
      <c r="DX35" s="484"/>
      <c r="DY35" s="484"/>
      <c r="DZ35" s="484"/>
      <c r="EA35" s="484"/>
      <c r="EB35" s="484"/>
      <c r="EC35" s="484"/>
      <c r="ED35" s="484"/>
      <c r="EE35" s="484"/>
      <c r="EF35" s="484"/>
      <c r="EG35" s="484"/>
      <c r="EH35" s="484"/>
      <c r="EI35" s="484"/>
      <c r="EJ35" s="484"/>
      <c r="EK35" s="484"/>
      <c r="EL35" s="484"/>
      <c r="EM35" s="485"/>
      <c r="EN35" s="483">
        <v>1940800</v>
      </c>
      <c r="EO35" s="484"/>
      <c r="EP35" s="484"/>
      <c r="EQ35" s="484"/>
      <c r="ER35" s="484"/>
      <c r="ES35" s="484"/>
      <c r="ET35" s="484"/>
      <c r="EU35" s="484"/>
      <c r="EV35" s="484"/>
      <c r="EW35" s="484"/>
      <c r="EX35" s="484"/>
      <c r="EY35" s="484"/>
      <c r="EZ35" s="484"/>
      <c r="FA35" s="484"/>
      <c r="FB35" s="484"/>
      <c r="FC35" s="484"/>
      <c r="FD35" s="484"/>
      <c r="FE35" s="484"/>
      <c r="FF35" s="484"/>
      <c r="FG35" s="484"/>
      <c r="FH35" s="484"/>
      <c r="FI35" s="484"/>
      <c r="FJ35" s="484"/>
      <c r="FK35" s="486"/>
    </row>
    <row r="36" spans="1:167" s="23" customFormat="1" ht="74.25" customHeight="1" thickBot="1">
      <c r="A36" s="496" t="s">
        <v>612</v>
      </c>
      <c r="B36" s="496"/>
      <c r="C36" s="496"/>
      <c r="D36" s="496"/>
      <c r="E36" s="496"/>
      <c r="F36" s="496"/>
      <c r="G36" s="496"/>
      <c r="H36" s="496"/>
      <c r="I36" s="496"/>
      <c r="J36" s="496"/>
      <c r="K36" s="496"/>
      <c r="L36" s="496"/>
      <c r="M36" s="496"/>
      <c r="N36" s="496"/>
      <c r="O36" s="496"/>
      <c r="P36" s="496"/>
      <c r="Q36" s="496"/>
      <c r="R36" s="496"/>
      <c r="S36" s="496"/>
      <c r="T36" s="496"/>
      <c r="U36" s="496"/>
      <c r="V36" s="496"/>
      <c r="W36" s="496"/>
      <c r="X36" s="496"/>
      <c r="Y36" s="496"/>
      <c r="Z36" s="496"/>
      <c r="AA36" s="496"/>
      <c r="AB36" s="496"/>
      <c r="AC36" s="496"/>
      <c r="AD36" s="497"/>
      <c r="AE36" s="523" t="s">
        <v>614</v>
      </c>
      <c r="AF36" s="524"/>
      <c r="AG36" s="524"/>
      <c r="AH36" s="524"/>
      <c r="AI36" s="524"/>
      <c r="AJ36" s="524"/>
      <c r="AK36" s="524"/>
      <c r="AL36" s="524"/>
      <c r="AM36" s="524"/>
      <c r="AN36" s="525"/>
      <c r="AO36" s="526" t="s">
        <v>519</v>
      </c>
      <c r="AP36" s="527"/>
      <c r="AQ36" s="527"/>
      <c r="AR36" s="527"/>
      <c r="AS36" s="527"/>
      <c r="AT36" s="527"/>
      <c r="AU36" s="527"/>
      <c r="AV36" s="527"/>
      <c r="AW36" s="527"/>
      <c r="AX36" s="528"/>
      <c r="AY36" s="509"/>
      <c r="AZ36" s="510"/>
      <c r="BA36" s="510"/>
      <c r="BB36" s="510"/>
      <c r="BC36" s="510"/>
      <c r="BD36" s="510"/>
      <c r="BE36" s="510"/>
      <c r="BF36" s="510"/>
      <c r="BG36" s="510"/>
      <c r="BH36" s="511"/>
      <c r="BI36" s="509"/>
      <c r="BJ36" s="510"/>
      <c r="BK36" s="510"/>
      <c r="BL36" s="510"/>
      <c r="BM36" s="510"/>
      <c r="BN36" s="510"/>
      <c r="BO36" s="510"/>
      <c r="BP36" s="510"/>
      <c r="BQ36" s="510"/>
      <c r="BR36" s="511"/>
      <c r="BS36" s="512"/>
      <c r="BT36" s="513"/>
      <c r="BU36" s="513"/>
      <c r="BV36" s="513"/>
      <c r="BW36" s="513"/>
      <c r="BX36" s="513"/>
      <c r="BY36" s="513"/>
      <c r="BZ36" s="513"/>
      <c r="CA36" s="513"/>
      <c r="CB36" s="513"/>
      <c r="CC36" s="513"/>
      <c r="CD36" s="513"/>
      <c r="CE36" s="513"/>
      <c r="CF36" s="513"/>
      <c r="CG36" s="513"/>
      <c r="CH36" s="513"/>
      <c r="CI36" s="513"/>
      <c r="CJ36" s="513"/>
      <c r="CK36" s="513"/>
      <c r="CL36" s="513"/>
      <c r="CM36" s="514"/>
      <c r="CN36" s="509"/>
      <c r="CO36" s="510"/>
      <c r="CP36" s="510"/>
      <c r="CQ36" s="510"/>
      <c r="CR36" s="510"/>
      <c r="CS36" s="510"/>
      <c r="CT36" s="510"/>
      <c r="CU36" s="510"/>
      <c r="CV36" s="510"/>
      <c r="CW36" s="510"/>
      <c r="CX36" s="510"/>
      <c r="CY36" s="510"/>
      <c r="CZ36" s="510"/>
      <c r="DA36" s="511"/>
      <c r="DB36" s="512"/>
      <c r="DC36" s="513"/>
      <c r="DD36" s="513"/>
      <c r="DE36" s="513"/>
      <c r="DF36" s="513"/>
      <c r="DG36" s="513"/>
      <c r="DH36" s="513"/>
      <c r="DI36" s="513"/>
      <c r="DJ36" s="513"/>
      <c r="DK36" s="513"/>
      <c r="DL36" s="513"/>
      <c r="DM36" s="513"/>
      <c r="DN36" s="513"/>
      <c r="DO36" s="514"/>
      <c r="DP36" s="515">
        <v>1892119</v>
      </c>
      <c r="DQ36" s="516"/>
      <c r="DR36" s="516"/>
      <c r="DS36" s="516"/>
      <c r="DT36" s="516"/>
      <c r="DU36" s="516"/>
      <c r="DV36" s="516"/>
      <c r="DW36" s="516"/>
      <c r="DX36" s="516"/>
      <c r="DY36" s="516"/>
      <c r="DZ36" s="516"/>
      <c r="EA36" s="516"/>
      <c r="EB36" s="516"/>
      <c r="EC36" s="516"/>
      <c r="ED36" s="516"/>
      <c r="EE36" s="516"/>
      <c r="EF36" s="516"/>
      <c r="EG36" s="516"/>
      <c r="EH36" s="516"/>
      <c r="EI36" s="516"/>
      <c r="EJ36" s="516"/>
      <c r="EK36" s="516"/>
      <c r="EL36" s="516"/>
      <c r="EM36" s="517"/>
      <c r="EN36" s="518"/>
      <c r="EO36" s="519"/>
      <c r="EP36" s="519"/>
      <c r="EQ36" s="519"/>
      <c r="ER36" s="519"/>
      <c r="ES36" s="519"/>
      <c r="ET36" s="519"/>
      <c r="EU36" s="519"/>
      <c r="EV36" s="519"/>
      <c r="EW36" s="519"/>
      <c r="EX36" s="519"/>
      <c r="EY36" s="519"/>
      <c r="EZ36" s="519"/>
      <c r="FA36" s="519"/>
      <c r="FB36" s="519"/>
      <c r="FC36" s="519"/>
      <c r="FD36" s="519"/>
      <c r="FE36" s="519"/>
      <c r="FF36" s="519"/>
      <c r="FG36" s="519"/>
      <c r="FH36" s="519"/>
      <c r="FI36" s="519"/>
      <c r="FJ36" s="519"/>
      <c r="FK36" s="520"/>
    </row>
    <row r="37" spans="1:167" s="23" customFormat="1" ht="72" customHeight="1" thickBot="1">
      <c r="A37" s="496" t="s">
        <v>612</v>
      </c>
      <c r="B37" s="496"/>
      <c r="C37" s="496"/>
      <c r="D37" s="496"/>
      <c r="E37" s="496"/>
      <c r="F37" s="496"/>
      <c r="G37" s="496"/>
      <c r="H37" s="496"/>
      <c r="I37" s="496"/>
      <c r="J37" s="496"/>
      <c r="K37" s="496"/>
      <c r="L37" s="496"/>
      <c r="M37" s="496"/>
      <c r="N37" s="496"/>
      <c r="O37" s="496"/>
      <c r="P37" s="496"/>
      <c r="Q37" s="496"/>
      <c r="R37" s="496"/>
      <c r="S37" s="496"/>
      <c r="T37" s="496"/>
      <c r="U37" s="496"/>
      <c r="V37" s="496"/>
      <c r="W37" s="496"/>
      <c r="X37" s="496"/>
      <c r="Y37" s="496"/>
      <c r="Z37" s="496"/>
      <c r="AA37" s="496"/>
      <c r="AB37" s="496"/>
      <c r="AC37" s="496"/>
      <c r="AD37" s="497"/>
      <c r="AE37" s="498" t="s">
        <v>614</v>
      </c>
      <c r="AF37" s="499"/>
      <c r="AG37" s="499"/>
      <c r="AH37" s="499"/>
      <c r="AI37" s="499"/>
      <c r="AJ37" s="499"/>
      <c r="AK37" s="499"/>
      <c r="AL37" s="499"/>
      <c r="AM37" s="499"/>
      <c r="AN37" s="500"/>
      <c r="AO37" s="501" t="s">
        <v>163</v>
      </c>
      <c r="AP37" s="502"/>
      <c r="AQ37" s="502"/>
      <c r="AR37" s="502"/>
      <c r="AS37" s="502"/>
      <c r="AT37" s="502"/>
      <c r="AU37" s="502"/>
      <c r="AV37" s="502"/>
      <c r="AW37" s="502"/>
      <c r="AX37" s="503"/>
      <c r="AY37" s="504"/>
      <c r="AZ37" s="476"/>
      <c r="BA37" s="476"/>
      <c r="BB37" s="476"/>
      <c r="BC37" s="476"/>
      <c r="BD37" s="476"/>
      <c r="BE37" s="476"/>
      <c r="BF37" s="476"/>
      <c r="BG37" s="476"/>
      <c r="BH37" s="505"/>
      <c r="BI37" s="504"/>
      <c r="BJ37" s="476"/>
      <c r="BK37" s="476"/>
      <c r="BL37" s="476"/>
      <c r="BM37" s="476"/>
      <c r="BN37" s="476"/>
      <c r="BO37" s="476"/>
      <c r="BP37" s="476"/>
      <c r="BQ37" s="476"/>
      <c r="BR37" s="505"/>
      <c r="BS37" s="506"/>
      <c r="BT37" s="507"/>
      <c r="BU37" s="507"/>
      <c r="BV37" s="507"/>
      <c r="BW37" s="507"/>
      <c r="BX37" s="507"/>
      <c r="BY37" s="507"/>
      <c r="BZ37" s="507"/>
      <c r="CA37" s="507"/>
      <c r="CB37" s="507"/>
      <c r="CC37" s="507"/>
      <c r="CD37" s="507"/>
      <c r="CE37" s="507"/>
      <c r="CF37" s="507"/>
      <c r="CG37" s="507"/>
      <c r="CH37" s="507"/>
      <c r="CI37" s="507"/>
      <c r="CJ37" s="507"/>
      <c r="CK37" s="507"/>
      <c r="CL37" s="507"/>
      <c r="CM37" s="508"/>
      <c r="CN37" s="504"/>
      <c r="CO37" s="476"/>
      <c r="CP37" s="476"/>
      <c r="CQ37" s="476"/>
      <c r="CR37" s="476"/>
      <c r="CS37" s="476"/>
      <c r="CT37" s="476"/>
      <c r="CU37" s="476"/>
      <c r="CV37" s="476"/>
      <c r="CW37" s="476"/>
      <c r="CX37" s="476"/>
      <c r="CY37" s="476"/>
      <c r="CZ37" s="476"/>
      <c r="DA37" s="505"/>
      <c r="DB37" s="506"/>
      <c r="DC37" s="507"/>
      <c r="DD37" s="507"/>
      <c r="DE37" s="507"/>
      <c r="DF37" s="507"/>
      <c r="DG37" s="507"/>
      <c r="DH37" s="507"/>
      <c r="DI37" s="507"/>
      <c r="DJ37" s="507"/>
      <c r="DK37" s="507"/>
      <c r="DL37" s="507"/>
      <c r="DM37" s="507"/>
      <c r="DN37" s="507"/>
      <c r="DO37" s="508"/>
      <c r="DP37" s="483"/>
      <c r="DQ37" s="484"/>
      <c r="DR37" s="484"/>
      <c r="DS37" s="484"/>
      <c r="DT37" s="484"/>
      <c r="DU37" s="484"/>
      <c r="DV37" s="484"/>
      <c r="DW37" s="484"/>
      <c r="DX37" s="484"/>
      <c r="DY37" s="484"/>
      <c r="DZ37" s="484"/>
      <c r="EA37" s="484"/>
      <c r="EB37" s="484"/>
      <c r="EC37" s="484"/>
      <c r="ED37" s="484"/>
      <c r="EE37" s="484"/>
      <c r="EF37" s="484"/>
      <c r="EG37" s="484"/>
      <c r="EH37" s="484"/>
      <c r="EI37" s="484"/>
      <c r="EJ37" s="484"/>
      <c r="EK37" s="484"/>
      <c r="EL37" s="484"/>
      <c r="EM37" s="485"/>
      <c r="EN37" s="483">
        <v>1892119</v>
      </c>
      <c r="EO37" s="484"/>
      <c r="EP37" s="484"/>
      <c r="EQ37" s="484"/>
      <c r="ER37" s="484"/>
      <c r="ES37" s="484"/>
      <c r="ET37" s="484"/>
      <c r="EU37" s="484"/>
      <c r="EV37" s="484"/>
      <c r="EW37" s="484"/>
      <c r="EX37" s="484"/>
      <c r="EY37" s="484"/>
      <c r="EZ37" s="484"/>
      <c r="FA37" s="484"/>
      <c r="FB37" s="484"/>
      <c r="FC37" s="484"/>
      <c r="FD37" s="484"/>
      <c r="FE37" s="484"/>
      <c r="FF37" s="484"/>
      <c r="FG37" s="484"/>
      <c r="FH37" s="484"/>
      <c r="FI37" s="484"/>
      <c r="FJ37" s="484"/>
      <c r="FK37" s="486"/>
    </row>
    <row r="38" spans="1:167" s="23" customFormat="1" ht="72" customHeight="1" thickBot="1">
      <c r="A38" s="496" t="s">
        <v>615</v>
      </c>
      <c r="B38" s="496"/>
      <c r="C38" s="496"/>
      <c r="D38" s="496"/>
      <c r="E38" s="496"/>
      <c r="F38" s="496"/>
      <c r="G38" s="496"/>
      <c r="H38" s="496"/>
      <c r="I38" s="496"/>
      <c r="J38" s="496"/>
      <c r="K38" s="496"/>
      <c r="L38" s="496"/>
      <c r="M38" s="496"/>
      <c r="N38" s="496"/>
      <c r="O38" s="496"/>
      <c r="P38" s="496"/>
      <c r="Q38" s="496"/>
      <c r="R38" s="496"/>
      <c r="S38" s="496"/>
      <c r="T38" s="496"/>
      <c r="U38" s="496"/>
      <c r="V38" s="496"/>
      <c r="W38" s="496"/>
      <c r="X38" s="496"/>
      <c r="Y38" s="496"/>
      <c r="Z38" s="496"/>
      <c r="AA38" s="496"/>
      <c r="AB38" s="496"/>
      <c r="AC38" s="496"/>
      <c r="AD38" s="497"/>
      <c r="AE38" s="498" t="s">
        <v>617</v>
      </c>
      <c r="AF38" s="499"/>
      <c r="AG38" s="499"/>
      <c r="AH38" s="499"/>
      <c r="AI38" s="499"/>
      <c r="AJ38" s="499"/>
      <c r="AK38" s="499"/>
      <c r="AL38" s="499"/>
      <c r="AM38" s="499"/>
      <c r="AN38" s="500"/>
      <c r="AO38" s="501" t="s">
        <v>519</v>
      </c>
      <c r="AP38" s="502"/>
      <c r="AQ38" s="502"/>
      <c r="AR38" s="502"/>
      <c r="AS38" s="502"/>
      <c r="AT38" s="502"/>
      <c r="AU38" s="502"/>
      <c r="AV38" s="502"/>
      <c r="AW38" s="502"/>
      <c r="AX38" s="503"/>
      <c r="AY38" s="481"/>
      <c r="AZ38" s="481"/>
      <c r="BA38" s="481"/>
      <c r="BB38" s="481"/>
      <c r="BC38" s="481"/>
      <c r="BD38" s="481"/>
      <c r="BE38" s="481"/>
      <c r="BF38" s="481"/>
      <c r="BG38" s="481"/>
      <c r="BH38" s="481"/>
      <c r="BI38" s="481"/>
      <c r="BJ38" s="481"/>
      <c r="BK38" s="481"/>
      <c r="BL38" s="481"/>
      <c r="BM38" s="481"/>
      <c r="BN38" s="481"/>
      <c r="BO38" s="481"/>
      <c r="BP38" s="481"/>
      <c r="BQ38" s="481"/>
      <c r="BR38" s="481"/>
      <c r="BS38" s="482"/>
      <c r="BT38" s="482"/>
      <c r="BU38" s="482"/>
      <c r="BV38" s="482"/>
      <c r="BW38" s="482"/>
      <c r="BX38" s="482"/>
      <c r="BY38" s="482"/>
      <c r="BZ38" s="482"/>
      <c r="CA38" s="482"/>
      <c r="CB38" s="482"/>
      <c r="CC38" s="482"/>
      <c r="CD38" s="482"/>
      <c r="CE38" s="482"/>
      <c r="CF38" s="482"/>
      <c r="CG38" s="482"/>
      <c r="CH38" s="482"/>
      <c r="CI38" s="482"/>
      <c r="CJ38" s="482"/>
      <c r="CK38" s="482"/>
      <c r="CL38" s="482"/>
      <c r="CM38" s="482"/>
      <c r="CN38" s="481"/>
      <c r="CO38" s="481"/>
      <c r="CP38" s="481"/>
      <c r="CQ38" s="481"/>
      <c r="CR38" s="481"/>
      <c r="CS38" s="481"/>
      <c r="CT38" s="481"/>
      <c r="CU38" s="481"/>
      <c r="CV38" s="481"/>
      <c r="CW38" s="481"/>
      <c r="CX38" s="481"/>
      <c r="CY38" s="481"/>
      <c r="CZ38" s="481"/>
      <c r="DA38" s="481"/>
      <c r="DB38" s="482"/>
      <c r="DC38" s="482"/>
      <c r="DD38" s="482"/>
      <c r="DE38" s="482"/>
      <c r="DF38" s="482"/>
      <c r="DG38" s="482"/>
      <c r="DH38" s="482"/>
      <c r="DI38" s="482"/>
      <c r="DJ38" s="482"/>
      <c r="DK38" s="482"/>
      <c r="DL38" s="482"/>
      <c r="DM38" s="482"/>
      <c r="DN38" s="482"/>
      <c r="DO38" s="482"/>
      <c r="DP38" s="483">
        <v>23227</v>
      </c>
      <c r="DQ38" s="484"/>
      <c r="DR38" s="484"/>
      <c r="DS38" s="484"/>
      <c r="DT38" s="484"/>
      <c r="DU38" s="484"/>
      <c r="DV38" s="484"/>
      <c r="DW38" s="484"/>
      <c r="DX38" s="484"/>
      <c r="DY38" s="484"/>
      <c r="DZ38" s="484"/>
      <c r="EA38" s="484"/>
      <c r="EB38" s="484"/>
      <c r="EC38" s="484"/>
      <c r="ED38" s="484"/>
      <c r="EE38" s="484"/>
      <c r="EF38" s="484"/>
      <c r="EG38" s="484"/>
      <c r="EH38" s="484"/>
      <c r="EI38" s="484"/>
      <c r="EJ38" s="484"/>
      <c r="EK38" s="484"/>
      <c r="EL38" s="484"/>
      <c r="EM38" s="485"/>
      <c r="EN38" s="494"/>
      <c r="EO38" s="494"/>
      <c r="EP38" s="494"/>
      <c r="EQ38" s="494"/>
      <c r="ER38" s="494"/>
      <c r="ES38" s="494"/>
      <c r="ET38" s="494"/>
      <c r="EU38" s="494"/>
      <c r="EV38" s="494"/>
      <c r="EW38" s="494"/>
      <c r="EX38" s="494"/>
      <c r="EY38" s="494"/>
      <c r="EZ38" s="494"/>
      <c r="FA38" s="494"/>
      <c r="FB38" s="494"/>
      <c r="FC38" s="494"/>
      <c r="FD38" s="494"/>
      <c r="FE38" s="494"/>
      <c r="FF38" s="494"/>
      <c r="FG38" s="494"/>
      <c r="FH38" s="494"/>
      <c r="FI38" s="494"/>
      <c r="FJ38" s="494"/>
      <c r="FK38" s="495"/>
    </row>
    <row r="39" spans="1:167" s="23" customFormat="1" ht="71.25" customHeight="1" thickBot="1">
      <c r="A39" s="496" t="s">
        <v>615</v>
      </c>
      <c r="B39" s="496"/>
      <c r="C39" s="496"/>
      <c r="D39" s="496"/>
      <c r="E39" s="496"/>
      <c r="F39" s="496"/>
      <c r="G39" s="496"/>
      <c r="H39" s="496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7"/>
      <c r="AE39" s="498" t="s">
        <v>617</v>
      </c>
      <c r="AF39" s="499"/>
      <c r="AG39" s="499"/>
      <c r="AH39" s="499"/>
      <c r="AI39" s="499"/>
      <c r="AJ39" s="499"/>
      <c r="AK39" s="499"/>
      <c r="AL39" s="499"/>
      <c r="AM39" s="499"/>
      <c r="AN39" s="500"/>
      <c r="AO39" s="501" t="s">
        <v>163</v>
      </c>
      <c r="AP39" s="502"/>
      <c r="AQ39" s="502"/>
      <c r="AR39" s="502"/>
      <c r="AS39" s="502"/>
      <c r="AT39" s="502"/>
      <c r="AU39" s="502"/>
      <c r="AV39" s="502"/>
      <c r="AW39" s="502"/>
      <c r="AX39" s="503"/>
      <c r="AY39" s="481"/>
      <c r="AZ39" s="481"/>
      <c r="BA39" s="481"/>
      <c r="BB39" s="481"/>
      <c r="BC39" s="481"/>
      <c r="BD39" s="481"/>
      <c r="BE39" s="481"/>
      <c r="BF39" s="481"/>
      <c r="BG39" s="481"/>
      <c r="BH39" s="481"/>
      <c r="BI39" s="481"/>
      <c r="BJ39" s="481"/>
      <c r="BK39" s="481"/>
      <c r="BL39" s="481"/>
      <c r="BM39" s="481"/>
      <c r="BN39" s="481"/>
      <c r="BO39" s="481"/>
      <c r="BP39" s="481"/>
      <c r="BQ39" s="481"/>
      <c r="BR39" s="481"/>
      <c r="BS39" s="482"/>
      <c r="BT39" s="482"/>
      <c r="BU39" s="482"/>
      <c r="BV39" s="482"/>
      <c r="BW39" s="482"/>
      <c r="BX39" s="482"/>
      <c r="BY39" s="482"/>
      <c r="BZ39" s="482"/>
      <c r="CA39" s="482"/>
      <c r="CB39" s="482"/>
      <c r="CC39" s="482"/>
      <c r="CD39" s="482"/>
      <c r="CE39" s="482"/>
      <c r="CF39" s="482"/>
      <c r="CG39" s="482"/>
      <c r="CH39" s="482"/>
      <c r="CI39" s="482"/>
      <c r="CJ39" s="482"/>
      <c r="CK39" s="482"/>
      <c r="CL39" s="482"/>
      <c r="CM39" s="482"/>
      <c r="CN39" s="481"/>
      <c r="CO39" s="481"/>
      <c r="CP39" s="481"/>
      <c r="CQ39" s="481"/>
      <c r="CR39" s="481"/>
      <c r="CS39" s="481"/>
      <c r="CT39" s="481"/>
      <c r="CU39" s="481"/>
      <c r="CV39" s="481"/>
      <c r="CW39" s="481"/>
      <c r="CX39" s="481"/>
      <c r="CY39" s="481"/>
      <c r="CZ39" s="481"/>
      <c r="DA39" s="481"/>
      <c r="DB39" s="482"/>
      <c r="DC39" s="482"/>
      <c r="DD39" s="482"/>
      <c r="DE39" s="482"/>
      <c r="DF39" s="482"/>
      <c r="DG39" s="482"/>
      <c r="DH39" s="482"/>
      <c r="DI39" s="482"/>
      <c r="DJ39" s="482"/>
      <c r="DK39" s="482"/>
      <c r="DL39" s="482"/>
      <c r="DM39" s="482"/>
      <c r="DN39" s="482"/>
      <c r="DO39" s="482"/>
      <c r="DP39" s="483"/>
      <c r="DQ39" s="484"/>
      <c r="DR39" s="484"/>
      <c r="DS39" s="484"/>
      <c r="DT39" s="484"/>
      <c r="DU39" s="484"/>
      <c r="DV39" s="484"/>
      <c r="DW39" s="484"/>
      <c r="DX39" s="484"/>
      <c r="DY39" s="484"/>
      <c r="DZ39" s="484"/>
      <c r="EA39" s="484"/>
      <c r="EB39" s="484"/>
      <c r="EC39" s="484"/>
      <c r="ED39" s="484"/>
      <c r="EE39" s="484"/>
      <c r="EF39" s="484"/>
      <c r="EG39" s="484"/>
      <c r="EH39" s="484"/>
      <c r="EI39" s="484"/>
      <c r="EJ39" s="484"/>
      <c r="EK39" s="484"/>
      <c r="EL39" s="484"/>
      <c r="EM39" s="485"/>
      <c r="EN39" s="483">
        <v>23227</v>
      </c>
      <c r="EO39" s="484"/>
      <c r="EP39" s="484"/>
      <c r="EQ39" s="484"/>
      <c r="ER39" s="484"/>
      <c r="ES39" s="484"/>
      <c r="ET39" s="484"/>
      <c r="EU39" s="484"/>
      <c r="EV39" s="484"/>
      <c r="EW39" s="484"/>
      <c r="EX39" s="484"/>
      <c r="EY39" s="484"/>
      <c r="EZ39" s="484"/>
      <c r="FA39" s="484"/>
      <c r="FB39" s="484"/>
      <c r="FC39" s="484"/>
      <c r="FD39" s="484"/>
      <c r="FE39" s="484"/>
      <c r="FF39" s="484"/>
      <c r="FG39" s="484"/>
      <c r="FH39" s="484"/>
      <c r="FI39" s="484"/>
      <c r="FJ39" s="484"/>
      <c r="FK39" s="486"/>
    </row>
    <row r="40" spans="1:167" s="23" customFormat="1" ht="49.5" customHeight="1" thickBot="1">
      <c r="A40" s="496" t="s">
        <v>619</v>
      </c>
      <c r="B40" s="496"/>
      <c r="C40" s="496"/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  <c r="Q40" s="496"/>
      <c r="R40" s="496"/>
      <c r="S40" s="496"/>
      <c r="T40" s="496"/>
      <c r="U40" s="496"/>
      <c r="V40" s="496"/>
      <c r="W40" s="496"/>
      <c r="X40" s="496"/>
      <c r="Y40" s="496"/>
      <c r="Z40" s="496"/>
      <c r="AA40" s="496"/>
      <c r="AB40" s="496"/>
      <c r="AC40" s="496"/>
      <c r="AD40" s="497"/>
      <c r="AE40" s="498" t="s">
        <v>620</v>
      </c>
      <c r="AF40" s="499"/>
      <c r="AG40" s="499"/>
      <c r="AH40" s="499"/>
      <c r="AI40" s="499"/>
      <c r="AJ40" s="499"/>
      <c r="AK40" s="499"/>
      <c r="AL40" s="499"/>
      <c r="AM40" s="499"/>
      <c r="AN40" s="500"/>
      <c r="AO40" s="501" t="s">
        <v>519</v>
      </c>
      <c r="AP40" s="502"/>
      <c r="AQ40" s="502"/>
      <c r="AR40" s="502"/>
      <c r="AS40" s="502"/>
      <c r="AT40" s="502"/>
      <c r="AU40" s="502"/>
      <c r="AV40" s="502"/>
      <c r="AW40" s="502"/>
      <c r="AX40" s="503"/>
      <c r="AY40" s="481"/>
      <c r="AZ40" s="481"/>
      <c r="BA40" s="481"/>
      <c r="BB40" s="481"/>
      <c r="BC40" s="481"/>
      <c r="BD40" s="481"/>
      <c r="BE40" s="481"/>
      <c r="BF40" s="481"/>
      <c r="BG40" s="481"/>
      <c r="BH40" s="481"/>
      <c r="BI40" s="481"/>
      <c r="BJ40" s="481"/>
      <c r="BK40" s="481"/>
      <c r="BL40" s="481"/>
      <c r="BM40" s="481"/>
      <c r="BN40" s="481"/>
      <c r="BO40" s="481"/>
      <c r="BP40" s="481"/>
      <c r="BQ40" s="481"/>
      <c r="BR40" s="481"/>
      <c r="BS40" s="482"/>
      <c r="BT40" s="482"/>
      <c r="BU40" s="482"/>
      <c r="BV40" s="482"/>
      <c r="BW40" s="482"/>
      <c r="BX40" s="482"/>
      <c r="BY40" s="482"/>
      <c r="BZ40" s="482"/>
      <c r="CA40" s="482"/>
      <c r="CB40" s="482"/>
      <c r="CC40" s="482"/>
      <c r="CD40" s="482"/>
      <c r="CE40" s="482"/>
      <c r="CF40" s="482"/>
      <c r="CG40" s="482"/>
      <c r="CH40" s="482"/>
      <c r="CI40" s="482"/>
      <c r="CJ40" s="482"/>
      <c r="CK40" s="482"/>
      <c r="CL40" s="482"/>
      <c r="CM40" s="482"/>
      <c r="CN40" s="481"/>
      <c r="CO40" s="481"/>
      <c r="CP40" s="481"/>
      <c r="CQ40" s="481"/>
      <c r="CR40" s="481"/>
      <c r="CS40" s="481"/>
      <c r="CT40" s="481"/>
      <c r="CU40" s="481"/>
      <c r="CV40" s="481"/>
      <c r="CW40" s="481"/>
      <c r="CX40" s="481"/>
      <c r="CY40" s="481"/>
      <c r="CZ40" s="481"/>
      <c r="DA40" s="481"/>
      <c r="DB40" s="482"/>
      <c r="DC40" s="482"/>
      <c r="DD40" s="482"/>
      <c r="DE40" s="482"/>
      <c r="DF40" s="482"/>
      <c r="DG40" s="482"/>
      <c r="DH40" s="482"/>
      <c r="DI40" s="482"/>
      <c r="DJ40" s="482"/>
      <c r="DK40" s="482"/>
      <c r="DL40" s="482"/>
      <c r="DM40" s="482"/>
      <c r="DN40" s="482"/>
      <c r="DO40" s="482"/>
      <c r="DP40" s="483">
        <v>52241</v>
      </c>
      <c r="DQ40" s="484"/>
      <c r="DR40" s="484"/>
      <c r="DS40" s="484"/>
      <c r="DT40" s="484"/>
      <c r="DU40" s="484"/>
      <c r="DV40" s="484"/>
      <c r="DW40" s="484"/>
      <c r="DX40" s="484"/>
      <c r="DY40" s="484"/>
      <c r="DZ40" s="484"/>
      <c r="EA40" s="484"/>
      <c r="EB40" s="484"/>
      <c r="EC40" s="484"/>
      <c r="ED40" s="484"/>
      <c r="EE40" s="484"/>
      <c r="EF40" s="484"/>
      <c r="EG40" s="484"/>
      <c r="EH40" s="484"/>
      <c r="EI40" s="484"/>
      <c r="EJ40" s="484"/>
      <c r="EK40" s="484"/>
      <c r="EL40" s="484"/>
      <c r="EM40" s="485"/>
      <c r="EN40" s="494"/>
      <c r="EO40" s="494"/>
      <c r="EP40" s="494"/>
      <c r="EQ40" s="494"/>
      <c r="ER40" s="494"/>
      <c r="ES40" s="494"/>
      <c r="ET40" s="494"/>
      <c r="EU40" s="494"/>
      <c r="EV40" s="494"/>
      <c r="EW40" s="494"/>
      <c r="EX40" s="494"/>
      <c r="EY40" s="494"/>
      <c r="EZ40" s="494"/>
      <c r="FA40" s="494"/>
      <c r="FB40" s="494"/>
      <c r="FC40" s="494"/>
      <c r="FD40" s="494"/>
      <c r="FE40" s="494"/>
      <c r="FF40" s="494"/>
      <c r="FG40" s="494"/>
      <c r="FH40" s="494"/>
      <c r="FI40" s="494"/>
      <c r="FJ40" s="494"/>
      <c r="FK40" s="495"/>
    </row>
    <row r="41" spans="1:167" s="23" customFormat="1" ht="53.25" customHeight="1" thickBot="1">
      <c r="A41" s="496" t="s">
        <v>619</v>
      </c>
      <c r="B41" s="496"/>
      <c r="C41" s="496"/>
      <c r="D41" s="496"/>
      <c r="E41" s="496"/>
      <c r="F41" s="496"/>
      <c r="G41" s="496"/>
      <c r="H41" s="496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7"/>
      <c r="AE41" s="498" t="s">
        <v>620</v>
      </c>
      <c r="AF41" s="499"/>
      <c r="AG41" s="499"/>
      <c r="AH41" s="499"/>
      <c r="AI41" s="499"/>
      <c r="AJ41" s="499"/>
      <c r="AK41" s="499"/>
      <c r="AL41" s="499"/>
      <c r="AM41" s="499"/>
      <c r="AN41" s="500"/>
      <c r="AO41" s="501" t="s">
        <v>163</v>
      </c>
      <c r="AP41" s="502"/>
      <c r="AQ41" s="502"/>
      <c r="AR41" s="502"/>
      <c r="AS41" s="502"/>
      <c r="AT41" s="502"/>
      <c r="AU41" s="502"/>
      <c r="AV41" s="502"/>
      <c r="AW41" s="502"/>
      <c r="AX41" s="503"/>
      <c r="AY41" s="481"/>
      <c r="AZ41" s="481"/>
      <c r="BA41" s="481"/>
      <c r="BB41" s="481"/>
      <c r="BC41" s="481"/>
      <c r="BD41" s="481"/>
      <c r="BE41" s="481"/>
      <c r="BF41" s="481"/>
      <c r="BG41" s="481"/>
      <c r="BH41" s="481"/>
      <c r="BI41" s="481"/>
      <c r="BJ41" s="481"/>
      <c r="BK41" s="481"/>
      <c r="BL41" s="481"/>
      <c r="BM41" s="481"/>
      <c r="BN41" s="481"/>
      <c r="BO41" s="481"/>
      <c r="BP41" s="481"/>
      <c r="BQ41" s="481"/>
      <c r="BR41" s="481"/>
      <c r="BS41" s="482"/>
      <c r="BT41" s="482"/>
      <c r="BU41" s="482"/>
      <c r="BV41" s="482"/>
      <c r="BW41" s="482"/>
      <c r="BX41" s="482"/>
      <c r="BY41" s="482"/>
      <c r="BZ41" s="482"/>
      <c r="CA41" s="482"/>
      <c r="CB41" s="482"/>
      <c r="CC41" s="482"/>
      <c r="CD41" s="482"/>
      <c r="CE41" s="482"/>
      <c r="CF41" s="482"/>
      <c r="CG41" s="482"/>
      <c r="CH41" s="482"/>
      <c r="CI41" s="482"/>
      <c r="CJ41" s="482"/>
      <c r="CK41" s="482"/>
      <c r="CL41" s="482"/>
      <c r="CM41" s="482"/>
      <c r="CN41" s="481"/>
      <c r="CO41" s="481"/>
      <c r="CP41" s="481"/>
      <c r="CQ41" s="481"/>
      <c r="CR41" s="481"/>
      <c r="CS41" s="481"/>
      <c r="CT41" s="481"/>
      <c r="CU41" s="481"/>
      <c r="CV41" s="481"/>
      <c r="CW41" s="481"/>
      <c r="CX41" s="481"/>
      <c r="CY41" s="481"/>
      <c r="CZ41" s="481"/>
      <c r="DA41" s="481"/>
      <c r="DB41" s="482"/>
      <c r="DC41" s="482"/>
      <c r="DD41" s="482"/>
      <c r="DE41" s="482"/>
      <c r="DF41" s="482"/>
      <c r="DG41" s="482"/>
      <c r="DH41" s="482"/>
      <c r="DI41" s="482"/>
      <c r="DJ41" s="482"/>
      <c r="DK41" s="482"/>
      <c r="DL41" s="482"/>
      <c r="DM41" s="482"/>
      <c r="DN41" s="482"/>
      <c r="DO41" s="482"/>
      <c r="DP41" s="483"/>
      <c r="DQ41" s="484"/>
      <c r="DR41" s="484"/>
      <c r="DS41" s="484"/>
      <c r="DT41" s="484"/>
      <c r="DU41" s="484"/>
      <c r="DV41" s="484"/>
      <c r="DW41" s="484"/>
      <c r="DX41" s="484"/>
      <c r="DY41" s="484"/>
      <c r="DZ41" s="484"/>
      <c r="EA41" s="484"/>
      <c r="EB41" s="484"/>
      <c r="EC41" s="484"/>
      <c r="ED41" s="484"/>
      <c r="EE41" s="484"/>
      <c r="EF41" s="484"/>
      <c r="EG41" s="484"/>
      <c r="EH41" s="484"/>
      <c r="EI41" s="484"/>
      <c r="EJ41" s="484"/>
      <c r="EK41" s="484"/>
      <c r="EL41" s="484"/>
      <c r="EM41" s="485"/>
      <c r="EN41" s="483">
        <v>52241</v>
      </c>
      <c r="EO41" s="484"/>
      <c r="EP41" s="484"/>
      <c r="EQ41" s="484"/>
      <c r="ER41" s="484"/>
      <c r="ES41" s="484"/>
      <c r="ET41" s="484"/>
      <c r="EU41" s="484"/>
      <c r="EV41" s="484"/>
      <c r="EW41" s="484"/>
      <c r="EX41" s="484"/>
      <c r="EY41" s="484"/>
      <c r="EZ41" s="484"/>
      <c r="FA41" s="484"/>
      <c r="FB41" s="484"/>
      <c r="FC41" s="484"/>
      <c r="FD41" s="484"/>
      <c r="FE41" s="484"/>
      <c r="FF41" s="484"/>
      <c r="FG41" s="484"/>
      <c r="FH41" s="484"/>
      <c r="FI41" s="484"/>
      <c r="FJ41" s="484"/>
      <c r="FK41" s="486"/>
    </row>
    <row r="42" spans="1:167" s="23" customFormat="1" ht="49.5" customHeight="1" thickBot="1">
      <c r="A42" s="496" t="s">
        <v>619</v>
      </c>
      <c r="B42" s="496"/>
      <c r="C42" s="496"/>
      <c r="D42" s="496"/>
      <c r="E42" s="496"/>
      <c r="F42" s="496"/>
      <c r="G42" s="496"/>
      <c r="H42" s="496"/>
      <c r="I42" s="496"/>
      <c r="J42" s="496"/>
      <c r="K42" s="496"/>
      <c r="L42" s="496"/>
      <c r="M42" s="496"/>
      <c r="N42" s="496"/>
      <c r="O42" s="496"/>
      <c r="P42" s="496"/>
      <c r="Q42" s="496"/>
      <c r="R42" s="496"/>
      <c r="S42" s="496"/>
      <c r="T42" s="496"/>
      <c r="U42" s="496"/>
      <c r="V42" s="496"/>
      <c r="W42" s="496"/>
      <c r="X42" s="496"/>
      <c r="Y42" s="496"/>
      <c r="Z42" s="496"/>
      <c r="AA42" s="496"/>
      <c r="AB42" s="496"/>
      <c r="AC42" s="496"/>
      <c r="AD42" s="497"/>
      <c r="AE42" s="498" t="s">
        <v>621</v>
      </c>
      <c r="AF42" s="499"/>
      <c r="AG42" s="499"/>
      <c r="AH42" s="499"/>
      <c r="AI42" s="499"/>
      <c r="AJ42" s="499"/>
      <c r="AK42" s="499"/>
      <c r="AL42" s="499"/>
      <c r="AM42" s="499"/>
      <c r="AN42" s="500"/>
      <c r="AO42" s="501" t="s">
        <v>519</v>
      </c>
      <c r="AP42" s="502"/>
      <c r="AQ42" s="502"/>
      <c r="AR42" s="502"/>
      <c r="AS42" s="502"/>
      <c r="AT42" s="502"/>
      <c r="AU42" s="502"/>
      <c r="AV42" s="502"/>
      <c r="AW42" s="502"/>
      <c r="AX42" s="503"/>
      <c r="AY42" s="481"/>
      <c r="AZ42" s="481"/>
      <c r="BA42" s="481"/>
      <c r="BB42" s="481"/>
      <c r="BC42" s="481"/>
      <c r="BD42" s="481"/>
      <c r="BE42" s="481"/>
      <c r="BF42" s="481"/>
      <c r="BG42" s="481"/>
      <c r="BH42" s="481"/>
      <c r="BI42" s="481"/>
      <c r="BJ42" s="481"/>
      <c r="BK42" s="481"/>
      <c r="BL42" s="481"/>
      <c r="BM42" s="481"/>
      <c r="BN42" s="481"/>
      <c r="BO42" s="481"/>
      <c r="BP42" s="481"/>
      <c r="BQ42" s="481"/>
      <c r="BR42" s="481"/>
      <c r="BS42" s="482"/>
      <c r="BT42" s="482"/>
      <c r="BU42" s="482"/>
      <c r="BV42" s="482"/>
      <c r="BW42" s="482"/>
      <c r="BX42" s="482"/>
      <c r="BY42" s="482"/>
      <c r="BZ42" s="482"/>
      <c r="CA42" s="482"/>
      <c r="CB42" s="482"/>
      <c r="CC42" s="482"/>
      <c r="CD42" s="482"/>
      <c r="CE42" s="482"/>
      <c r="CF42" s="482"/>
      <c r="CG42" s="482"/>
      <c r="CH42" s="482"/>
      <c r="CI42" s="482"/>
      <c r="CJ42" s="482"/>
      <c r="CK42" s="482"/>
      <c r="CL42" s="482"/>
      <c r="CM42" s="482"/>
      <c r="CN42" s="481"/>
      <c r="CO42" s="481"/>
      <c r="CP42" s="481"/>
      <c r="CQ42" s="481"/>
      <c r="CR42" s="481"/>
      <c r="CS42" s="481"/>
      <c r="CT42" s="481"/>
      <c r="CU42" s="481"/>
      <c r="CV42" s="481"/>
      <c r="CW42" s="481"/>
      <c r="CX42" s="481"/>
      <c r="CY42" s="481"/>
      <c r="CZ42" s="481"/>
      <c r="DA42" s="481"/>
      <c r="DB42" s="482"/>
      <c r="DC42" s="482"/>
      <c r="DD42" s="482"/>
      <c r="DE42" s="482"/>
      <c r="DF42" s="482"/>
      <c r="DG42" s="482"/>
      <c r="DH42" s="482"/>
      <c r="DI42" s="482"/>
      <c r="DJ42" s="482"/>
      <c r="DK42" s="482"/>
      <c r="DL42" s="482"/>
      <c r="DM42" s="482"/>
      <c r="DN42" s="482"/>
      <c r="DO42" s="482"/>
      <c r="DP42" s="483">
        <v>9951</v>
      </c>
      <c r="DQ42" s="484"/>
      <c r="DR42" s="484"/>
      <c r="DS42" s="484"/>
      <c r="DT42" s="484"/>
      <c r="DU42" s="484"/>
      <c r="DV42" s="484"/>
      <c r="DW42" s="484"/>
      <c r="DX42" s="484"/>
      <c r="DY42" s="484"/>
      <c r="DZ42" s="484"/>
      <c r="EA42" s="484"/>
      <c r="EB42" s="484"/>
      <c r="EC42" s="484"/>
      <c r="ED42" s="484"/>
      <c r="EE42" s="484"/>
      <c r="EF42" s="484"/>
      <c r="EG42" s="484"/>
      <c r="EH42" s="484"/>
      <c r="EI42" s="484"/>
      <c r="EJ42" s="484"/>
      <c r="EK42" s="484"/>
      <c r="EL42" s="484"/>
      <c r="EM42" s="485"/>
      <c r="EN42" s="494"/>
      <c r="EO42" s="494"/>
      <c r="EP42" s="494"/>
      <c r="EQ42" s="494"/>
      <c r="ER42" s="494"/>
      <c r="ES42" s="494"/>
      <c r="ET42" s="494"/>
      <c r="EU42" s="494"/>
      <c r="EV42" s="494"/>
      <c r="EW42" s="494"/>
      <c r="EX42" s="494"/>
      <c r="EY42" s="494"/>
      <c r="EZ42" s="494"/>
      <c r="FA42" s="494"/>
      <c r="FB42" s="494"/>
      <c r="FC42" s="494"/>
      <c r="FD42" s="494"/>
      <c r="FE42" s="494"/>
      <c r="FF42" s="494"/>
      <c r="FG42" s="494"/>
      <c r="FH42" s="494"/>
      <c r="FI42" s="494"/>
      <c r="FJ42" s="494"/>
      <c r="FK42" s="495"/>
    </row>
    <row r="43" spans="1:167" s="23" customFormat="1" ht="53.25" customHeight="1">
      <c r="A43" s="496" t="s">
        <v>619</v>
      </c>
      <c r="B43" s="496"/>
      <c r="C43" s="496"/>
      <c r="D43" s="496"/>
      <c r="E43" s="496"/>
      <c r="F43" s="496"/>
      <c r="G43" s="496"/>
      <c r="H43" s="496"/>
      <c r="I43" s="496"/>
      <c r="J43" s="496"/>
      <c r="K43" s="496"/>
      <c r="L43" s="496"/>
      <c r="M43" s="496"/>
      <c r="N43" s="496"/>
      <c r="O43" s="496"/>
      <c r="P43" s="496"/>
      <c r="Q43" s="496"/>
      <c r="R43" s="496"/>
      <c r="S43" s="496"/>
      <c r="T43" s="496"/>
      <c r="U43" s="496"/>
      <c r="V43" s="496"/>
      <c r="W43" s="496"/>
      <c r="X43" s="496"/>
      <c r="Y43" s="496"/>
      <c r="Z43" s="496"/>
      <c r="AA43" s="496"/>
      <c r="AB43" s="496"/>
      <c r="AC43" s="496"/>
      <c r="AD43" s="497"/>
      <c r="AE43" s="498" t="s">
        <v>621</v>
      </c>
      <c r="AF43" s="499"/>
      <c r="AG43" s="499"/>
      <c r="AH43" s="499"/>
      <c r="AI43" s="499"/>
      <c r="AJ43" s="499"/>
      <c r="AK43" s="499"/>
      <c r="AL43" s="499"/>
      <c r="AM43" s="499"/>
      <c r="AN43" s="500"/>
      <c r="AO43" s="501" t="s">
        <v>163</v>
      </c>
      <c r="AP43" s="502"/>
      <c r="AQ43" s="502"/>
      <c r="AR43" s="502"/>
      <c r="AS43" s="502"/>
      <c r="AT43" s="502"/>
      <c r="AU43" s="502"/>
      <c r="AV43" s="502"/>
      <c r="AW43" s="502"/>
      <c r="AX43" s="503"/>
      <c r="AY43" s="481"/>
      <c r="AZ43" s="481"/>
      <c r="BA43" s="481"/>
      <c r="BB43" s="481"/>
      <c r="BC43" s="481"/>
      <c r="BD43" s="481"/>
      <c r="BE43" s="481"/>
      <c r="BF43" s="481"/>
      <c r="BG43" s="481"/>
      <c r="BH43" s="481"/>
      <c r="BI43" s="481"/>
      <c r="BJ43" s="481"/>
      <c r="BK43" s="481"/>
      <c r="BL43" s="481"/>
      <c r="BM43" s="481"/>
      <c r="BN43" s="481"/>
      <c r="BO43" s="481"/>
      <c r="BP43" s="481"/>
      <c r="BQ43" s="481"/>
      <c r="BR43" s="481"/>
      <c r="BS43" s="482"/>
      <c r="BT43" s="482"/>
      <c r="BU43" s="482"/>
      <c r="BV43" s="482"/>
      <c r="BW43" s="482"/>
      <c r="BX43" s="482"/>
      <c r="BY43" s="482"/>
      <c r="BZ43" s="482"/>
      <c r="CA43" s="482"/>
      <c r="CB43" s="482"/>
      <c r="CC43" s="482"/>
      <c r="CD43" s="482"/>
      <c r="CE43" s="482"/>
      <c r="CF43" s="482"/>
      <c r="CG43" s="482"/>
      <c r="CH43" s="482"/>
      <c r="CI43" s="482"/>
      <c r="CJ43" s="482"/>
      <c r="CK43" s="482"/>
      <c r="CL43" s="482"/>
      <c r="CM43" s="482"/>
      <c r="CN43" s="481"/>
      <c r="CO43" s="481"/>
      <c r="CP43" s="481"/>
      <c r="CQ43" s="481"/>
      <c r="CR43" s="481"/>
      <c r="CS43" s="481"/>
      <c r="CT43" s="481"/>
      <c r="CU43" s="481"/>
      <c r="CV43" s="481"/>
      <c r="CW43" s="481"/>
      <c r="CX43" s="481"/>
      <c r="CY43" s="481"/>
      <c r="CZ43" s="481"/>
      <c r="DA43" s="481"/>
      <c r="DB43" s="482"/>
      <c r="DC43" s="482"/>
      <c r="DD43" s="482"/>
      <c r="DE43" s="482"/>
      <c r="DF43" s="482"/>
      <c r="DG43" s="482"/>
      <c r="DH43" s="482"/>
      <c r="DI43" s="482"/>
      <c r="DJ43" s="482"/>
      <c r="DK43" s="482"/>
      <c r="DL43" s="482"/>
      <c r="DM43" s="482"/>
      <c r="DN43" s="482"/>
      <c r="DO43" s="482"/>
      <c r="DP43" s="483"/>
      <c r="DQ43" s="484"/>
      <c r="DR43" s="484"/>
      <c r="DS43" s="484"/>
      <c r="DT43" s="484"/>
      <c r="DU43" s="484"/>
      <c r="DV43" s="484"/>
      <c r="DW43" s="484"/>
      <c r="DX43" s="484"/>
      <c r="DY43" s="484"/>
      <c r="DZ43" s="484"/>
      <c r="EA43" s="484"/>
      <c r="EB43" s="484"/>
      <c r="EC43" s="484"/>
      <c r="ED43" s="484"/>
      <c r="EE43" s="484"/>
      <c r="EF43" s="484"/>
      <c r="EG43" s="484"/>
      <c r="EH43" s="484"/>
      <c r="EI43" s="484"/>
      <c r="EJ43" s="484"/>
      <c r="EK43" s="484"/>
      <c r="EL43" s="484"/>
      <c r="EM43" s="485"/>
      <c r="EN43" s="483">
        <v>9951</v>
      </c>
      <c r="EO43" s="484"/>
      <c r="EP43" s="484"/>
      <c r="EQ43" s="484"/>
      <c r="ER43" s="484"/>
      <c r="ES43" s="484"/>
      <c r="ET43" s="484"/>
      <c r="EU43" s="484"/>
      <c r="EV43" s="484"/>
      <c r="EW43" s="484"/>
      <c r="EX43" s="484"/>
      <c r="EY43" s="484"/>
      <c r="EZ43" s="484"/>
      <c r="FA43" s="484"/>
      <c r="FB43" s="484"/>
      <c r="FC43" s="484"/>
      <c r="FD43" s="484"/>
      <c r="FE43" s="484"/>
      <c r="FF43" s="484"/>
      <c r="FG43" s="484"/>
      <c r="FH43" s="484"/>
      <c r="FI43" s="484"/>
      <c r="FJ43" s="484"/>
      <c r="FK43" s="486"/>
    </row>
    <row r="44" spans="69:167" s="31" customFormat="1" ht="12" customHeight="1" thickBot="1">
      <c r="BQ44" s="32" t="s">
        <v>250</v>
      </c>
      <c r="BS44" s="487"/>
      <c r="BT44" s="488"/>
      <c r="BU44" s="488"/>
      <c r="BV44" s="488"/>
      <c r="BW44" s="488"/>
      <c r="BX44" s="488"/>
      <c r="BY44" s="488"/>
      <c r="BZ44" s="488"/>
      <c r="CA44" s="488"/>
      <c r="CB44" s="488"/>
      <c r="CC44" s="488"/>
      <c r="CD44" s="488"/>
      <c r="CE44" s="488"/>
      <c r="CF44" s="488"/>
      <c r="CG44" s="488"/>
      <c r="CH44" s="488"/>
      <c r="CI44" s="488"/>
      <c r="CJ44" s="488"/>
      <c r="CK44" s="488"/>
      <c r="CL44" s="488"/>
      <c r="CM44" s="489"/>
      <c r="CN44" s="490" t="s">
        <v>36</v>
      </c>
      <c r="CO44" s="490"/>
      <c r="CP44" s="490"/>
      <c r="CQ44" s="490"/>
      <c r="CR44" s="490"/>
      <c r="CS44" s="490"/>
      <c r="CT44" s="490"/>
      <c r="CU44" s="490"/>
      <c r="CV44" s="490"/>
      <c r="CW44" s="490"/>
      <c r="CX44" s="490"/>
      <c r="CY44" s="490"/>
      <c r="CZ44" s="490"/>
      <c r="DA44" s="490"/>
      <c r="DB44" s="491"/>
      <c r="DC44" s="491"/>
      <c r="DD44" s="491"/>
      <c r="DE44" s="491"/>
      <c r="DF44" s="491"/>
      <c r="DG44" s="491"/>
      <c r="DH44" s="491"/>
      <c r="DI44" s="491"/>
      <c r="DJ44" s="491"/>
      <c r="DK44" s="491"/>
      <c r="DL44" s="491"/>
      <c r="DM44" s="491"/>
      <c r="DN44" s="491"/>
      <c r="DO44" s="491"/>
      <c r="DP44" s="492">
        <f>SUM(DP34:EM43)</f>
        <v>3918338</v>
      </c>
      <c r="DQ44" s="492"/>
      <c r="DR44" s="492"/>
      <c r="DS44" s="492"/>
      <c r="DT44" s="492"/>
      <c r="DU44" s="492"/>
      <c r="DV44" s="492"/>
      <c r="DW44" s="492"/>
      <c r="DX44" s="492"/>
      <c r="DY44" s="492"/>
      <c r="DZ44" s="492"/>
      <c r="EA44" s="492"/>
      <c r="EB44" s="492"/>
      <c r="EC44" s="492"/>
      <c r="ED44" s="492"/>
      <c r="EE44" s="492"/>
      <c r="EF44" s="492"/>
      <c r="EG44" s="492"/>
      <c r="EH44" s="492"/>
      <c r="EI44" s="492"/>
      <c r="EJ44" s="492"/>
      <c r="EK44" s="492"/>
      <c r="EL44" s="492"/>
      <c r="EM44" s="492"/>
      <c r="EN44" s="492">
        <f>SUM(EN34:FK43)</f>
        <v>3918338</v>
      </c>
      <c r="EO44" s="492"/>
      <c r="EP44" s="492"/>
      <c r="EQ44" s="492"/>
      <c r="ER44" s="492"/>
      <c r="ES44" s="492"/>
      <c r="ET44" s="492"/>
      <c r="EU44" s="492"/>
      <c r="EV44" s="492"/>
      <c r="EW44" s="492"/>
      <c r="EX44" s="492"/>
      <c r="EY44" s="492"/>
      <c r="EZ44" s="492"/>
      <c r="FA44" s="492"/>
      <c r="FB44" s="492"/>
      <c r="FC44" s="492"/>
      <c r="FD44" s="492"/>
      <c r="FE44" s="492"/>
      <c r="FF44" s="492"/>
      <c r="FG44" s="492"/>
      <c r="FH44" s="492"/>
      <c r="FI44" s="492"/>
      <c r="FJ44" s="492"/>
      <c r="FK44" s="493"/>
    </row>
    <row r="45" ht="4.5" customHeight="1" thickBot="1"/>
    <row r="46" spans="150:167" s="23" customFormat="1" ht="10.5" customHeight="1">
      <c r="ET46" s="24"/>
      <c r="EU46" s="24"/>
      <c r="EX46" s="24" t="s">
        <v>251</v>
      </c>
      <c r="EZ46" s="475"/>
      <c r="FA46" s="476"/>
      <c r="FB46" s="476"/>
      <c r="FC46" s="476"/>
      <c r="FD46" s="476"/>
      <c r="FE46" s="476"/>
      <c r="FF46" s="476"/>
      <c r="FG46" s="476"/>
      <c r="FH46" s="476"/>
      <c r="FI46" s="476"/>
      <c r="FJ46" s="476"/>
      <c r="FK46" s="477"/>
    </row>
    <row r="47" spans="1:167" s="23" customFormat="1" ht="10.5" customHeight="1" thickBot="1">
      <c r="A47" s="23" t="s">
        <v>252</v>
      </c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H47" s="468" t="s">
        <v>570</v>
      </c>
      <c r="AI47" s="468"/>
      <c r="AJ47" s="468"/>
      <c r="AK47" s="468"/>
      <c r="AL47" s="468"/>
      <c r="AM47" s="468"/>
      <c r="AN47" s="468"/>
      <c r="AO47" s="468"/>
      <c r="AP47" s="468"/>
      <c r="AQ47" s="468"/>
      <c r="AR47" s="468"/>
      <c r="AS47" s="468"/>
      <c r="AT47" s="468"/>
      <c r="AU47" s="468"/>
      <c r="AV47" s="468"/>
      <c r="AW47" s="468"/>
      <c r="AX47" s="468"/>
      <c r="AY47" s="468"/>
      <c r="AZ47" s="468"/>
      <c r="BA47" s="468"/>
      <c r="BB47" s="468"/>
      <c r="BC47" s="468"/>
      <c r="BD47" s="468"/>
      <c r="BE47" s="468"/>
      <c r="BF47" s="468"/>
      <c r="ET47" s="24"/>
      <c r="EU47" s="24"/>
      <c r="EW47" s="31"/>
      <c r="EX47" s="24" t="s">
        <v>253</v>
      </c>
      <c r="EZ47" s="478"/>
      <c r="FA47" s="479"/>
      <c r="FB47" s="479"/>
      <c r="FC47" s="479"/>
      <c r="FD47" s="479"/>
      <c r="FE47" s="479"/>
      <c r="FF47" s="479"/>
      <c r="FG47" s="479"/>
      <c r="FH47" s="479"/>
      <c r="FI47" s="479"/>
      <c r="FJ47" s="479"/>
      <c r="FK47" s="480"/>
    </row>
    <row r="48" spans="14:58" s="22" customFormat="1" ht="10.5" customHeight="1" thickBot="1">
      <c r="N48" s="473" t="s">
        <v>17</v>
      </c>
      <c r="O48" s="473"/>
      <c r="P48" s="473"/>
      <c r="Q48" s="473"/>
      <c r="R48" s="473"/>
      <c r="S48" s="473"/>
      <c r="T48" s="473"/>
      <c r="U48" s="473"/>
      <c r="V48" s="473"/>
      <c r="W48" s="473"/>
      <c r="X48" s="473"/>
      <c r="Y48" s="473"/>
      <c r="Z48" s="473"/>
      <c r="AA48" s="473"/>
      <c r="AB48" s="473"/>
      <c r="AC48" s="473"/>
      <c r="AD48" s="473"/>
      <c r="AE48" s="473"/>
      <c r="AF48" s="473"/>
      <c r="AH48" s="474" t="s">
        <v>18</v>
      </c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  <c r="AV48" s="474"/>
      <c r="AW48" s="474"/>
      <c r="AX48" s="474"/>
      <c r="AY48" s="474"/>
      <c r="AZ48" s="474"/>
      <c r="BA48" s="474"/>
      <c r="BB48" s="474"/>
      <c r="BC48" s="474"/>
      <c r="BD48" s="474"/>
      <c r="BE48" s="474"/>
      <c r="BF48" s="474"/>
    </row>
    <row r="49" spans="1:167" ht="10.5" customHeight="1">
      <c r="A49" s="23" t="s">
        <v>254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X49" s="469" t="s">
        <v>255</v>
      </c>
      <c r="BY49" s="470"/>
      <c r="BZ49" s="470"/>
      <c r="CA49" s="470"/>
      <c r="CB49" s="470"/>
      <c r="CC49" s="470"/>
      <c r="CD49" s="470"/>
      <c r="CE49" s="470"/>
      <c r="CF49" s="470"/>
      <c r="CG49" s="470"/>
      <c r="CH49" s="470"/>
      <c r="CI49" s="470"/>
      <c r="CJ49" s="470"/>
      <c r="CK49" s="470"/>
      <c r="CL49" s="470"/>
      <c r="CM49" s="470"/>
      <c r="CN49" s="470"/>
      <c r="CO49" s="470"/>
      <c r="CP49" s="470"/>
      <c r="CQ49" s="470"/>
      <c r="CR49" s="470"/>
      <c r="CS49" s="470"/>
      <c r="CT49" s="470"/>
      <c r="CU49" s="470"/>
      <c r="CV49" s="470"/>
      <c r="CW49" s="470"/>
      <c r="CX49" s="470"/>
      <c r="CY49" s="470"/>
      <c r="CZ49" s="470"/>
      <c r="DA49" s="470"/>
      <c r="DB49" s="470"/>
      <c r="DC49" s="470"/>
      <c r="DD49" s="470"/>
      <c r="DE49" s="470"/>
      <c r="DF49" s="470"/>
      <c r="DG49" s="470"/>
      <c r="DH49" s="470"/>
      <c r="DI49" s="470"/>
      <c r="DJ49" s="470"/>
      <c r="DK49" s="470"/>
      <c r="DL49" s="470"/>
      <c r="DM49" s="470"/>
      <c r="DN49" s="470"/>
      <c r="DO49" s="470"/>
      <c r="DP49" s="470"/>
      <c r="DQ49" s="470"/>
      <c r="DR49" s="470"/>
      <c r="DS49" s="470"/>
      <c r="DT49" s="470"/>
      <c r="DU49" s="470"/>
      <c r="DV49" s="470"/>
      <c r="DW49" s="470"/>
      <c r="DX49" s="470"/>
      <c r="DY49" s="470"/>
      <c r="DZ49" s="470"/>
      <c r="EA49" s="470"/>
      <c r="EB49" s="470"/>
      <c r="EC49" s="470"/>
      <c r="ED49" s="470"/>
      <c r="EE49" s="470"/>
      <c r="EF49" s="470"/>
      <c r="EG49" s="470"/>
      <c r="EH49" s="470"/>
      <c r="EI49" s="470"/>
      <c r="EJ49" s="470"/>
      <c r="EK49" s="470"/>
      <c r="EL49" s="470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3"/>
    </row>
    <row r="50" spans="1:167" ht="10.5" customHeight="1">
      <c r="A50" s="23" t="s">
        <v>256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X50" s="471" t="s">
        <v>257</v>
      </c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2"/>
      <c r="CL50" s="472"/>
      <c r="CM50" s="472"/>
      <c r="CN50" s="472"/>
      <c r="CO50" s="472"/>
      <c r="CP50" s="472"/>
      <c r="CQ50" s="472"/>
      <c r="CR50" s="472"/>
      <c r="CS50" s="472"/>
      <c r="CT50" s="472"/>
      <c r="CU50" s="472"/>
      <c r="CV50" s="472"/>
      <c r="CW50" s="472"/>
      <c r="CX50" s="472"/>
      <c r="CY50" s="472"/>
      <c r="CZ50" s="472"/>
      <c r="DA50" s="472"/>
      <c r="DB50" s="472"/>
      <c r="DC50" s="472"/>
      <c r="DD50" s="472"/>
      <c r="DE50" s="472"/>
      <c r="DF50" s="472"/>
      <c r="DG50" s="472"/>
      <c r="DH50" s="472"/>
      <c r="DI50" s="472"/>
      <c r="DJ50" s="472"/>
      <c r="DK50" s="472"/>
      <c r="DL50" s="472"/>
      <c r="DM50" s="472"/>
      <c r="DN50" s="472"/>
      <c r="DO50" s="472"/>
      <c r="DP50" s="472"/>
      <c r="DQ50" s="472"/>
      <c r="DR50" s="472"/>
      <c r="DS50" s="472"/>
      <c r="DT50" s="472"/>
      <c r="DU50" s="472"/>
      <c r="DV50" s="472"/>
      <c r="DW50" s="472"/>
      <c r="DX50" s="472"/>
      <c r="DY50" s="472"/>
      <c r="DZ50" s="472"/>
      <c r="EA50" s="472"/>
      <c r="EB50" s="472"/>
      <c r="EC50" s="472"/>
      <c r="ED50" s="472"/>
      <c r="EE50" s="472"/>
      <c r="EF50" s="472"/>
      <c r="EG50" s="472"/>
      <c r="EH50" s="472"/>
      <c r="EI50" s="472"/>
      <c r="EJ50" s="472"/>
      <c r="EK50" s="472"/>
      <c r="EL50" s="472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5"/>
    </row>
    <row r="51" spans="1:167" ht="10.5" customHeight="1">
      <c r="A51" s="23" t="s">
        <v>258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H51" s="468"/>
      <c r="AI51" s="468"/>
      <c r="AJ51" s="468"/>
      <c r="AK51" s="468"/>
      <c r="AL51" s="468"/>
      <c r="AM51" s="468"/>
      <c r="AN51" s="468"/>
      <c r="AO51" s="468"/>
      <c r="AP51" s="468"/>
      <c r="AQ51" s="468"/>
      <c r="AR51" s="468"/>
      <c r="AS51" s="468"/>
      <c r="AT51" s="468"/>
      <c r="AU51" s="468"/>
      <c r="AV51" s="468"/>
      <c r="AW51" s="468"/>
      <c r="AX51" s="468"/>
      <c r="AY51" s="468"/>
      <c r="AZ51" s="468"/>
      <c r="BA51" s="468"/>
      <c r="BB51" s="468"/>
      <c r="BC51" s="468"/>
      <c r="BD51" s="468"/>
      <c r="BE51" s="468"/>
      <c r="BF51" s="468"/>
      <c r="BX51" s="59"/>
      <c r="BY51" s="23" t="s">
        <v>259</v>
      </c>
      <c r="CL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45"/>
    </row>
    <row r="52" spans="14:167" ht="10.5" customHeight="1">
      <c r="N52" s="473" t="s">
        <v>17</v>
      </c>
      <c r="O52" s="473"/>
      <c r="P52" s="473"/>
      <c r="Q52" s="473"/>
      <c r="R52" s="473"/>
      <c r="S52" s="473"/>
      <c r="T52" s="473"/>
      <c r="U52" s="473"/>
      <c r="V52" s="473"/>
      <c r="W52" s="473"/>
      <c r="X52" s="473"/>
      <c r="Y52" s="473"/>
      <c r="Z52" s="473"/>
      <c r="AA52" s="473"/>
      <c r="AB52" s="473"/>
      <c r="AC52" s="473"/>
      <c r="AD52" s="473"/>
      <c r="AE52" s="473"/>
      <c r="AF52" s="473"/>
      <c r="AH52" s="474" t="s">
        <v>18</v>
      </c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  <c r="AV52" s="474"/>
      <c r="AW52" s="474"/>
      <c r="AX52" s="474"/>
      <c r="AY52" s="474"/>
      <c r="AZ52" s="474"/>
      <c r="BA52" s="474"/>
      <c r="BB52" s="474"/>
      <c r="BC52" s="474"/>
      <c r="BD52" s="474"/>
      <c r="BE52" s="474"/>
      <c r="BF52" s="474"/>
      <c r="BX52" s="59"/>
      <c r="BY52" s="23" t="s">
        <v>260</v>
      </c>
      <c r="CL52" s="468"/>
      <c r="CM52" s="468"/>
      <c r="CN52" s="468"/>
      <c r="CO52" s="468"/>
      <c r="CP52" s="468"/>
      <c r="CQ52" s="468"/>
      <c r="CR52" s="468"/>
      <c r="CS52" s="468"/>
      <c r="CT52" s="468"/>
      <c r="CU52" s="468"/>
      <c r="CV52" s="468"/>
      <c r="CW52" s="468"/>
      <c r="CX52" s="468"/>
      <c r="CZ52" s="468"/>
      <c r="DA52" s="468"/>
      <c r="DB52" s="468"/>
      <c r="DC52" s="468"/>
      <c r="DD52" s="468"/>
      <c r="DE52" s="468"/>
      <c r="DF52" s="468"/>
      <c r="DG52" s="468"/>
      <c r="DH52" s="468"/>
      <c r="DJ52" s="468"/>
      <c r="DK52" s="468"/>
      <c r="DL52" s="468"/>
      <c r="DM52" s="468"/>
      <c r="DN52" s="468"/>
      <c r="DO52" s="468"/>
      <c r="DP52" s="468"/>
      <c r="DQ52" s="468"/>
      <c r="DR52" s="468"/>
      <c r="DS52" s="468"/>
      <c r="DT52" s="468"/>
      <c r="DU52" s="468"/>
      <c r="DV52" s="468"/>
      <c r="DW52" s="468"/>
      <c r="DX52" s="468"/>
      <c r="DY52" s="468"/>
      <c r="DZ52" s="468"/>
      <c r="EA52" s="468"/>
      <c r="EC52" s="464"/>
      <c r="ED52" s="464"/>
      <c r="EE52" s="464"/>
      <c r="EF52" s="464"/>
      <c r="EG52" s="464"/>
      <c r="EH52" s="464"/>
      <c r="EI52" s="464"/>
      <c r="EJ52" s="464"/>
      <c r="EK52" s="464"/>
      <c r="EL52" s="464"/>
      <c r="FJ52" s="23"/>
      <c r="FK52" s="45"/>
    </row>
    <row r="53" spans="1:167" ht="10.5" customHeight="1">
      <c r="A53" s="23" t="s">
        <v>259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X53" s="59"/>
      <c r="CL53" s="466" t="s">
        <v>142</v>
      </c>
      <c r="CM53" s="466"/>
      <c r="CN53" s="466"/>
      <c r="CO53" s="466"/>
      <c r="CP53" s="466"/>
      <c r="CQ53" s="466"/>
      <c r="CR53" s="466"/>
      <c r="CS53" s="466"/>
      <c r="CT53" s="466"/>
      <c r="CU53" s="466"/>
      <c r="CV53" s="466"/>
      <c r="CW53" s="466"/>
      <c r="CX53" s="466"/>
      <c r="CZ53" s="466" t="s">
        <v>17</v>
      </c>
      <c r="DA53" s="466"/>
      <c r="DB53" s="466"/>
      <c r="DC53" s="466"/>
      <c r="DD53" s="466"/>
      <c r="DE53" s="466"/>
      <c r="DF53" s="466"/>
      <c r="DG53" s="466"/>
      <c r="DH53" s="466"/>
      <c r="DJ53" s="466" t="s">
        <v>18</v>
      </c>
      <c r="DK53" s="466"/>
      <c r="DL53" s="466"/>
      <c r="DM53" s="466"/>
      <c r="DN53" s="466"/>
      <c r="DO53" s="466"/>
      <c r="DP53" s="466"/>
      <c r="DQ53" s="466"/>
      <c r="DR53" s="466"/>
      <c r="DS53" s="466"/>
      <c r="DT53" s="466"/>
      <c r="DU53" s="466"/>
      <c r="DV53" s="466"/>
      <c r="DW53" s="466"/>
      <c r="DX53" s="466"/>
      <c r="DY53" s="466"/>
      <c r="DZ53" s="466"/>
      <c r="EA53" s="466"/>
      <c r="EC53" s="466" t="s">
        <v>145</v>
      </c>
      <c r="ED53" s="466"/>
      <c r="EE53" s="466"/>
      <c r="EF53" s="466"/>
      <c r="EG53" s="466"/>
      <c r="EH53" s="466"/>
      <c r="EI53" s="466"/>
      <c r="EJ53" s="466"/>
      <c r="EK53" s="466"/>
      <c r="EL53" s="466"/>
      <c r="FJ53" s="46"/>
      <c r="FK53" s="45"/>
    </row>
    <row r="54" spans="1:167" ht="10.5" customHeight="1">
      <c r="A54" s="23" t="s">
        <v>260</v>
      </c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468"/>
      <c r="O54" s="468"/>
      <c r="P54" s="468"/>
      <c r="Q54" s="468"/>
      <c r="R54" s="468"/>
      <c r="S54" s="468"/>
      <c r="T54" s="468"/>
      <c r="U54" s="468"/>
      <c r="V54" s="468"/>
      <c r="W54" s="468"/>
      <c r="X54" s="468"/>
      <c r="Y54" s="468"/>
      <c r="Z54" s="468"/>
      <c r="AA54" s="468"/>
      <c r="AB54" s="468"/>
      <c r="AD54" s="468"/>
      <c r="AE54" s="468"/>
      <c r="AF54" s="468"/>
      <c r="AG54" s="468"/>
      <c r="AH54" s="468"/>
      <c r="AI54" s="468"/>
      <c r="AJ54" s="468"/>
      <c r="AK54" s="468"/>
      <c r="AL54" s="468"/>
      <c r="AM54" s="468"/>
      <c r="AO54" s="468" t="s">
        <v>571</v>
      </c>
      <c r="AP54" s="468"/>
      <c r="AQ54" s="468"/>
      <c r="AR54" s="468"/>
      <c r="AS54" s="468"/>
      <c r="AT54" s="468"/>
      <c r="AU54" s="468"/>
      <c r="AV54" s="468"/>
      <c r="AW54" s="468"/>
      <c r="AX54" s="468"/>
      <c r="AY54" s="468"/>
      <c r="AZ54" s="468"/>
      <c r="BA54" s="468"/>
      <c r="BB54" s="468"/>
      <c r="BC54" s="468"/>
      <c r="BD54" s="468"/>
      <c r="BE54" s="468"/>
      <c r="BF54" s="468"/>
      <c r="BH54" s="464" t="s">
        <v>572</v>
      </c>
      <c r="BI54" s="464"/>
      <c r="BJ54" s="464"/>
      <c r="BK54" s="464"/>
      <c r="BL54" s="464"/>
      <c r="BM54" s="464"/>
      <c r="BN54" s="464"/>
      <c r="BO54" s="464"/>
      <c r="BP54" s="464"/>
      <c r="BQ54" s="464"/>
      <c r="BR54" s="464"/>
      <c r="BS54" s="464"/>
      <c r="BT54" s="464"/>
      <c r="BU54" s="464"/>
      <c r="BX54" s="59"/>
      <c r="BY54" s="463" t="s">
        <v>19</v>
      </c>
      <c r="BZ54" s="463"/>
      <c r="CA54" s="464"/>
      <c r="CB54" s="464"/>
      <c r="CC54" s="464"/>
      <c r="CD54" s="464"/>
      <c r="CE54" s="464"/>
      <c r="CF54" s="462" t="s">
        <v>19</v>
      </c>
      <c r="CG54" s="462"/>
      <c r="CH54" s="464"/>
      <c r="CI54" s="464"/>
      <c r="CJ54" s="464"/>
      <c r="CK54" s="464"/>
      <c r="CL54" s="464"/>
      <c r="CM54" s="464"/>
      <c r="CN54" s="464"/>
      <c r="CO54" s="464"/>
      <c r="CP54" s="464"/>
      <c r="CQ54" s="464"/>
      <c r="CR54" s="464"/>
      <c r="CS54" s="464"/>
      <c r="CT54" s="464"/>
      <c r="CU54" s="464"/>
      <c r="CV54" s="464"/>
      <c r="CW54" s="464"/>
      <c r="CX54" s="464"/>
      <c r="CY54" s="464"/>
      <c r="CZ54" s="464"/>
      <c r="DA54" s="464"/>
      <c r="DB54" s="464"/>
      <c r="DC54" s="464"/>
      <c r="DD54" s="464"/>
      <c r="DE54" s="463">
        <v>20</v>
      </c>
      <c r="DF54" s="463"/>
      <c r="DG54" s="463"/>
      <c r="DH54" s="463"/>
      <c r="DI54" s="465"/>
      <c r="DJ54" s="465"/>
      <c r="DK54" s="465"/>
      <c r="DL54" s="462" t="s">
        <v>3</v>
      </c>
      <c r="DM54" s="462"/>
      <c r="DN54" s="462"/>
      <c r="ED54" s="23"/>
      <c r="EE54" s="23"/>
      <c r="EF54" s="23"/>
      <c r="EG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45"/>
    </row>
    <row r="55" spans="14:167" s="22" customFormat="1" ht="9.75" customHeight="1" thickBot="1">
      <c r="N55" s="466" t="s">
        <v>142</v>
      </c>
      <c r="O55" s="466"/>
      <c r="P55" s="466"/>
      <c r="Q55" s="466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D55" s="466" t="s">
        <v>17</v>
      </c>
      <c r="AE55" s="466"/>
      <c r="AF55" s="466"/>
      <c r="AG55" s="466"/>
      <c r="AH55" s="466"/>
      <c r="AI55" s="466"/>
      <c r="AJ55" s="466"/>
      <c r="AK55" s="466"/>
      <c r="AL55" s="466"/>
      <c r="AM55" s="466"/>
      <c r="AO55" s="466" t="s">
        <v>18</v>
      </c>
      <c r="AP55" s="466"/>
      <c r="AQ55" s="466"/>
      <c r="AR55" s="466"/>
      <c r="AS55" s="466"/>
      <c r="AT55" s="466"/>
      <c r="AU55" s="466"/>
      <c r="AV55" s="466"/>
      <c r="AW55" s="466"/>
      <c r="AX55" s="466"/>
      <c r="AY55" s="466"/>
      <c r="AZ55" s="466"/>
      <c r="BA55" s="466"/>
      <c r="BB55" s="466"/>
      <c r="BC55" s="466"/>
      <c r="BD55" s="466"/>
      <c r="BE55" s="466"/>
      <c r="BF55" s="466"/>
      <c r="BH55" s="467" t="s">
        <v>145</v>
      </c>
      <c r="BI55" s="467"/>
      <c r="BJ55" s="467"/>
      <c r="BK55" s="467"/>
      <c r="BL55" s="467"/>
      <c r="BM55" s="467"/>
      <c r="BN55" s="467"/>
      <c r="BO55" s="467"/>
      <c r="BP55" s="467"/>
      <c r="BQ55" s="467"/>
      <c r="BR55" s="467"/>
      <c r="BS55" s="467"/>
      <c r="BT55" s="467"/>
      <c r="BU55" s="467"/>
      <c r="BX55" s="47"/>
      <c r="BY55" s="48"/>
      <c r="BZ55" s="48"/>
      <c r="CA55" s="48"/>
      <c r="CB55" s="48"/>
      <c r="CC55" s="48"/>
      <c r="CD55" s="48"/>
      <c r="CE55" s="48"/>
      <c r="CF55" s="48"/>
      <c r="CG55" s="48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8"/>
      <c r="CT55" s="48"/>
      <c r="CU55" s="48"/>
      <c r="CV55" s="48"/>
      <c r="CW55" s="48"/>
      <c r="CX55" s="48"/>
      <c r="CY55" s="48"/>
      <c r="CZ55" s="48"/>
      <c r="DA55" s="48"/>
      <c r="DB55" s="48"/>
      <c r="DC55" s="48"/>
      <c r="DD55" s="48"/>
      <c r="DE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9"/>
    </row>
    <row r="56" spans="1:42" s="23" customFormat="1" ht="10.5" customHeight="1">
      <c r="A56" s="463" t="s">
        <v>19</v>
      </c>
      <c r="B56" s="463"/>
      <c r="C56" s="464" t="s">
        <v>554</v>
      </c>
      <c r="D56" s="464"/>
      <c r="E56" s="464"/>
      <c r="F56" s="464"/>
      <c r="G56" s="464"/>
      <c r="H56" s="462" t="s">
        <v>19</v>
      </c>
      <c r="I56" s="462"/>
      <c r="J56" s="464" t="s">
        <v>573</v>
      </c>
      <c r="K56" s="464"/>
      <c r="L56" s="464"/>
      <c r="M56" s="464"/>
      <c r="N56" s="464"/>
      <c r="O56" s="464"/>
      <c r="P56" s="464"/>
      <c r="Q56" s="464"/>
      <c r="R56" s="464"/>
      <c r="S56" s="464"/>
      <c r="T56" s="464"/>
      <c r="U56" s="464"/>
      <c r="V56" s="464"/>
      <c r="W56" s="464"/>
      <c r="X56" s="464"/>
      <c r="Y56" s="464"/>
      <c r="Z56" s="464"/>
      <c r="AA56" s="464"/>
      <c r="AB56" s="464"/>
      <c r="AC56" s="464"/>
      <c r="AD56" s="464"/>
      <c r="AE56" s="464"/>
      <c r="AF56" s="464"/>
      <c r="AG56" s="463">
        <v>20</v>
      </c>
      <c r="AH56" s="463"/>
      <c r="AI56" s="463"/>
      <c r="AJ56" s="463"/>
      <c r="AK56" s="465" t="s">
        <v>554</v>
      </c>
      <c r="AL56" s="465"/>
      <c r="AM56" s="465"/>
      <c r="AN56" s="462" t="s">
        <v>3</v>
      </c>
      <c r="AO56" s="462"/>
      <c r="AP56" s="462"/>
    </row>
    <row r="57" s="23" customFormat="1" ht="3" customHeight="1"/>
  </sheetData>
  <sheetProtection/>
  <mergeCells count="212">
    <mergeCell ref="CN39:DA39"/>
    <mergeCell ref="DB39:DO39"/>
    <mergeCell ref="DP39:EM39"/>
    <mergeCell ref="EN39:FK39"/>
    <mergeCell ref="CN38:DA38"/>
    <mergeCell ref="DB38:DO38"/>
    <mergeCell ref="DP38:EM38"/>
    <mergeCell ref="EN38:FK38"/>
    <mergeCell ref="A39:AD39"/>
    <mergeCell ref="AE39:AN39"/>
    <mergeCell ref="AO39:AX39"/>
    <mergeCell ref="AY39:BH39"/>
    <mergeCell ref="BI39:BR39"/>
    <mergeCell ref="BS39:CM39"/>
    <mergeCell ref="CN35:DA35"/>
    <mergeCell ref="DB35:DO35"/>
    <mergeCell ref="DP35:EM35"/>
    <mergeCell ref="EN35:FK35"/>
    <mergeCell ref="A38:AD38"/>
    <mergeCell ref="AE38:AN38"/>
    <mergeCell ref="AO38:AX38"/>
    <mergeCell ref="AY38:BH38"/>
    <mergeCell ref="BI38:BR38"/>
    <mergeCell ref="BS38:CM38"/>
    <mergeCell ref="CN34:DA34"/>
    <mergeCell ref="DB34:DO34"/>
    <mergeCell ref="DP34:EM34"/>
    <mergeCell ref="EN34:FK34"/>
    <mergeCell ref="A35:AD35"/>
    <mergeCell ref="AE35:AN35"/>
    <mergeCell ref="AO35:AX35"/>
    <mergeCell ref="AY35:BH35"/>
    <mergeCell ref="BI35:BR35"/>
    <mergeCell ref="BS35:CM35"/>
    <mergeCell ref="A34:AD34"/>
    <mergeCell ref="AE34:AN34"/>
    <mergeCell ref="AO34:AX34"/>
    <mergeCell ref="AY34:BH34"/>
    <mergeCell ref="BI34:BR34"/>
    <mergeCell ref="BS34:CM34"/>
    <mergeCell ref="BP3:FK3"/>
    <mergeCell ref="BP4:FK4"/>
    <mergeCell ref="BP5:FK5"/>
    <mergeCell ref="BP6:CK6"/>
    <mergeCell ref="DY6:FK6"/>
    <mergeCell ref="BP7:CK7"/>
    <mergeCell ref="DY7:FK7"/>
    <mergeCell ref="BQ8:BU8"/>
    <mergeCell ref="BV8:BW8"/>
    <mergeCell ref="BX8:CT8"/>
    <mergeCell ref="CU8:CX8"/>
    <mergeCell ref="CY8:DA8"/>
    <mergeCell ref="DB8:DD8"/>
    <mergeCell ref="B9:EX9"/>
    <mergeCell ref="EJ10:EM10"/>
    <mergeCell ref="EZ10:FK10"/>
    <mergeCell ref="EZ11:FK11"/>
    <mergeCell ref="AR12:AV12"/>
    <mergeCell ref="AW12:AX12"/>
    <mergeCell ref="AY12:BU12"/>
    <mergeCell ref="BV12:BY12"/>
    <mergeCell ref="BZ12:CB12"/>
    <mergeCell ref="CC12:CE12"/>
    <mergeCell ref="EZ12:FK12"/>
    <mergeCell ref="AO13:EL14"/>
    <mergeCell ref="EZ13:FK14"/>
    <mergeCell ref="EZ15:FK17"/>
    <mergeCell ref="AY16:BZ17"/>
    <mergeCell ref="AO18:EL18"/>
    <mergeCell ref="EZ18:FK18"/>
    <mergeCell ref="AO19:EL20"/>
    <mergeCell ref="EZ19:FK19"/>
    <mergeCell ref="EZ20:FK20"/>
    <mergeCell ref="AO21:EL22"/>
    <mergeCell ref="EZ21:FK22"/>
    <mergeCell ref="EZ23:FK23"/>
    <mergeCell ref="L24:AV24"/>
    <mergeCell ref="EZ24:FK24"/>
    <mergeCell ref="L25:AV25"/>
    <mergeCell ref="EN26:FK26"/>
    <mergeCell ref="A28:AD32"/>
    <mergeCell ref="AE28:AN32"/>
    <mergeCell ref="AO28:AX32"/>
    <mergeCell ref="AY28:BH32"/>
    <mergeCell ref="BI28:CM28"/>
    <mergeCell ref="CN28:DO31"/>
    <mergeCell ref="DP28:FK31"/>
    <mergeCell ref="BI29:CM29"/>
    <mergeCell ref="CB30:CD30"/>
    <mergeCell ref="BI32:BR32"/>
    <mergeCell ref="BS32:CM32"/>
    <mergeCell ref="CN32:DA32"/>
    <mergeCell ref="DB32:DO32"/>
    <mergeCell ref="DP32:EM32"/>
    <mergeCell ref="EN32:FK32"/>
    <mergeCell ref="A33:AD33"/>
    <mergeCell ref="AE33:AN33"/>
    <mergeCell ref="AO33:AX33"/>
    <mergeCell ref="AY33:BH33"/>
    <mergeCell ref="BI33:BR33"/>
    <mergeCell ref="BS33:CM33"/>
    <mergeCell ref="CN33:DA33"/>
    <mergeCell ref="DB33:DO33"/>
    <mergeCell ref="DP33:EM33"/>
    <mergeCell ref="EN33:FK33"/>
    <mergeCell ref="A36:AD36"/>
    <mergeCell ref="AE36:AN36"/>
    <mergeCell ref="AO36:AX36"/>
    <mergeCell ref="AY36:BH36"/>
    <mergeCell ref="BI36:BR36"/>
    <mergeCell ref="BS36:CM36"/>
    <mergeCell ref="CN36:DA36"/>
    <mergeCell ref="DB36:DO36"/>
    <mergeCell ref="DP36:EM36"/>
    <mergeCell ref="EN36:FK36"/>
    <mergeCell ref="A37:AD37"/>
    <mergeCell ref="AE37:AN37"/>
    <mergeCell ref="AO37:AX37"/>
    <mergeCell ref="AY37:BH37"/>
    <mergeCell ref="BI37:BR37"/>
    <mergeCell ref="BS37:CM37"/>
    <mergeCell ref="CN37:DA37"/>
    <mergeCell ref="DB37:DO37"/>
    <mergeCell ref="DP37:EM37"/>
    <mergeCell ref="EN37:FK37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2:DA42"/>
    <mergeCell ref="DB42:DO42"/>
    <mergeCell ref="DP42:EM42"/>
    <mergeCell ref="EN42:FK42"/>
    <mergeCell ref="A43:AD43"/>
    <mergeCell ref="AE43:AN43"/>
    <mergeCell ref="AO43:AX43"/>
    <mergeCell ref="AY43:BH43"/>
    <mergeCell ref="BI43:BR43"/>
    <mergeCell ref="BS43:CM43"/>
    <mergeCell ref="CN43:DA43"/>
    <mergeCell ref="DB43:DO43"/>
    <mergeCell ref="DP43:EM43"/>
    <mergeCell ref="EN43:FK43"/>
    <mergeCell ref="BS44:CM44"/>
    <mergeCell ref="CN44:DA44"/>
    <mergeCell ref="DB44:DO44"/>
    <mergeCell ref="DP44:EM44"/>
    <mergeCell ref="EN44:FK44"/>
    <mergeCell ref="EZ46:FK46"/>
    <mergeCell ref="N47:AF47"/>
    <mergeCell ref="AH47:BF47"/>
    <mergeCell ref="EZ47:FK47"/>
    <mergeCell ref="N48:AF48"/>
    <mergeCell ref="AH48:BF48"/>
    <mergeCell ref="BX49:EL49"/>
    <mergeCell ref="BX50:EL50"/>
    <mergeCell ref="N51:AF51"/>
    <mergeCell ref="AH51:BF51"/>
    <mergeCell ref="N52:AF52"/>
    <mergeCell ref="AH52:BF52"/>
    <mergeCell ref="CL52:CX52"/>
    <mergeCell ref="CZ52:DH52"/>
    <mergeCell ref="DJ52:EA52"/>
    <mergeCell ref="EC52:EL52"/>
    <mergeCell ref="CL53:CX53"/>
    <mergeCell ref="CZ53:DH53"/>
    <mergeCell ref="DJ53:EA53"/>
    <mergeCell ref="EC53:EL53"/>
    <mergeCell ref="N54:AB54"/>
    <mergeCell ref="AD54:AM54"/>
    <mergeCell ref="AO54:BF54"/>
    <mergeCell ref="BH54:BU54"/>
    <mergeCell ref="BY54:BZ54"/>
    <mergeCell ref="CA54:CE54"/>
    <mergeCell ref="CF54:CG54"/>
    <mergeCell ref="CH54:DD54"/>
    <mergeCell ref="DE54:DH54"/>
    <mergeCell ref="DI54:DK54"/>
    <mergeCell ref="DL54:DN54"/>
    <mergeCell ref="N55:AB55"/>
    <mergeCell ref="AD55:AM55"/>
    <mergeCell ref="AO55:BF55"/>
    <mergeCell ref="BH55:BU55"/>
    <mergeCell ref="AN56:AP56"/>
    <mergeCell ref="A56:B56"/>
    <mergeCell ref="C56:G56"/>
    <mergeCell ref="H56:I56"/>
    <mergeCell ref="J56:AF56"/>
    <mergeCell ref="AG56:AJ56"/>
    <mergeCell ref="AK56:AM56"/>
  </mergeCells>
  <printOptions/>
  <pageMargins left="0.3937007874015748" right="0.31496062992125984" top="0.5905511811023623" bottom="0.35433070866141736" header="0.1968503937007874" footer="0.1968503937007874"/>
  <pageSetup fitToHeight="0" fitToWidth="0"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zoomScale="75" zoomScaleNormal="75" zoomScalePageLayoutView="0" workbookViewId="0" topLeftCell="B1">
      <selection activeCell="E14" sqref="E14:G14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215</v>
      </c>
    </row>
    <row r="2" ht="12.75">
      <c r="J2" s="126" t="s">
        <v>216</v>
      </c>
    </row>
    <row r="3" ht="12.75">
      <c r="J3" s="126"/>
    </row>
    <row r="4" ht="12.75">
      <c r="J4" s="126"/>
    </row>
    <row r="5" spans="2:10" s="60" customFormat="1" ht="18.75">
      <c r="B5" s="654" t="s">
        <v>263</v>
      </c>
      <c r="C5" s="654"/>
      <c r="D5" s="654"/>
      <c r="E5" s="654"/>
      <c r="F5" s="654"/>
      <c r="G5" s="654"/>
      <c r="H5" s="654"/>
      <c r="I5" s="654"/>
      <c r="J5" s="654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41.25" customHeight="1">
      <c r="B7" s="60" t="s">
        <v>264</v>
      </c>
      <c r="E7" s="655" t="s">
        <v>161</v>
      </c>
      <c r="F7" s="655"/>
      <c r="G7" s="655"/>
      <c r="H7" s="655"/>
      <c r="I7" s="655"/>
      <c r="J7" s="655"/>
    </row>
    <row r="8" spans="2:10" s="61" customFormat="1" ht="19.5">
      <c r="B8" s="60"/>
      <c r="E8" s="128"/>
      <c r="F8" s="128"/>
      <c r="G8" s="128"/>
      <c r="H8" s="128"/>
      <c r="I8" s="128"/>
      <c r="J8" s="128"/>
    </row>
    <row r="9" spans="2:10" s="60" customFormat="1" ht="37.5" customHeight="1">
      <c r="B9" s="60" t="s">
        <v>265</v>
      </c>
      <c r="D9" s="655" t="s">
        <v>552</v>
      </c>
      <c r="E9" s="655"/>
      <c r="F9" s="655"/>
      <c r="G9" s="655"/>
      <c r="H9" s="655"/>
      <c r="I9" s="655"/>
      <c r="J9" s="655"/>
    </row>
    <row r="10" s="61" customFormat="1" ht="15.75">
      <c r="F10" s="62"/>
    </row>
    <row r="11" spans="2:6" s="61" customFormat="1" ht="15.75">
      <c r="B11" s="95" t="s">
        <v>448</v>
      </c>
      <c r="F11" s="62"/>
    </row>
    <row r="12" s="61" customFormat="1" ht="15.75">
      <c r="F12" s="62"/>
    </row>
    <row r="13" spans="2:10" s="61" customFormat="1" ht="45" customHeight="1">
      <c r="B13" s="137" t="s">
        <v>268</v>
      </c>
      <c r="C13" s="137" t="s">
        <v>449</v>
      </c>
      <c r="D13" s="137" t="s">
        <v>450</v>
      </c>
      <c r="E13" s="608" t="s">
        <v>451</v>
      </c>
      <c r="F13" s="608"/>
      <c r="G13" s="608"/>
      <c r="H13" s="608" t="s">
        <v>446</v>
      </c>
      <c r="I13" s="608"/>
      <c r="J13" s="608"/>
    </row>
    <row r="14" spans="2:10" s="61" customFormat="1" ht="81" customHeight="1">
      <c r="B14" s="130">
        <v>1</v>
      </c>
      <c r="C14" s="193" t="s">
        <v>679</v>
      </c>
      <c r="D14" s="130">
        <v>968</v>
      </c>
      <c r="E14" s="609">
        <f>H14/D14</f>
        <v>44315.18595041322</v>
      </c>
      <c r="F14" s="609"/>
      <c r="G14" s="609"/>
      <c r="H14" s="610">
        <v>42897100</v>
      </c>
      <c r="I14" s="611"/>
      <c r="J14" s="612"/>
    </row>
    <row r="15" spans="2:10" s="95" customFormat="1" ht="15.75">
      <c r="B15" s="132"/>
      <c r="C15" s="132" t="s">
        <v>169</v>
      </c>
      <c r="D15" s="133">
        <f>D14</f>
        <v>968</v>
      </c>
      <c r="E15" s="599">
        <f>E14</f>
        <v>44315.18595041322</v>
      </c>
      <c r="F15" s="599"/>
      <c r="G15" s="599"/>
      <c r="H15" s="600">
        <f>H14</f>
        <v>42897100</v>
      </c>
      <c r="I15" s="600"/>
      <c r="J15" s="600"/>
    </row>
    <row r="16" s="61" customFormat="1" ht="15.75">
      <c r="F16" s="62"/>
    </row>
    <row r="17" spans="2:10" s="95" customFormat="1" ht="15.75">
      <c r="B17" s="138" t="s">
        <v>447</v>
      </c>
      <c r="C17" s="138"/>
      <c r="D17" s="138"/>
      <c r="E17" s="138"/>
      <c r="F17" s="139"/>
      <c r="G17" s="138"/>
      <c r="H17" s="138"/>
      <c r="I17" s="138"/>
      <c r="J17" s="138"/>
    </row>
    <row r="18" spans="2:10" s="95" customFormat="1" ht="15.75">
      <c r="B18" s="138"/>
      <c r="C18" s="138"/>
      <c r="D18" s="138"/>
      <c r="E18" s="138"/>
      <c r="F18" s="139"/>
      <c r="G18" s="138"/>
      <c r="H18" s="138"/>
      <c r="I18" s="138"/>
      <c r="J18" s="138"/>
    </row>
    <row r="19" spans="1:10" s="61" customFormat="1" ht="15.75">
      <c r="A19" s="624" t="s">
        <v>266</v>
      </c>
      <c r="B19" s="650"/>
      <c r="C19" s="650"/>
      <c r="D19" s="650"/>
      <c r="E19" s="650"/>
      <c r="F19" s="650"/>
      <c r="G19" s="650"/>
      <c r="H19" s="650"/>
      <c r="I19" s="650"/>
      <c r="J19" s="650"/>
    </row>
    <row r="20" spans="1:10" s="64" customFormat="1" ht="13.5">
      <c r="A20" s="63" t="s">
        <v>267</v>
      </c>
      <c r="B20" s="651" t="s">
        <v>268</v>
      </c>
      <c r="C20" s="651" t="s">
        <v>269</v>
      </c>
      <c r="D20" s="651" t="s">
        <v>270</v>
      </c>
      <c r="E20" s="621" t="s">
        <v>271</v>
      </c>
      <c r="F20" s="656"/>
      <c r="G20" s="656"/>
      <c r="H20" s="657"/>
      <c r="I20" s="651" t="s">
        <v>272</v>
      </c>
      <c r="J20" s="651" t="s">
        <v>273</v>
      </c>
    </row>
    <row r="21" spans="1:10" s="64" customFormat="1" ht="13.5">
      <c r="A21" s="63"/>
      <c r="B21" s="652"/>
      <c r="C21" s="652"/>
      <c r="D21" s="652"/>
      <c r="E21" s="644" t="s">
        <v>250</v>
      </c>
      <c r="F21" s="646" t="s">
        <v>41</v>
      </c>
      <c r="G21" s="647"/>
      <c r="H21" s="648"/>
      <c r="I21" s="658"/>
      <c r="J21" s="658"/>
    </row>
    <row r="22" spans="1:10" s="64" customFormat="1" ht="40.5">
      <c r="A22" s="63"/>
      <c r="B22" s="653"/>
      <c r="C22" s="653"/>
      <c r="D22" s="653"/>
      <c r="E22" s="645"/>
      <c r="F22" s="63" t="s">
        <v>274</v>
      </c>
      <c r="G22" s="63" t="s">
        <v>275</v>
      </c>
      <c r="H22" s="63" t="s">
        <v>276</v>
      </c>
      <c r="I22" s="659"/>
      <c r="J22" s="659"/>
    </row>
    <row r="23" spans="1:10" s="61" customFormat="1" ht="15.75">
      <c r="A23" s="65">
        <v>1</v>
      </c>
      <c r="B23" s="65"/>
      <c r="C23" s="65">
        <v>1</v>
      </c>
      <c r="D23" s="65">
        <v>2</v>
      </c>
      <c r="E23" s="65">
        <v>3</v>
      </c>
      <c r="F23" s="65">
        <v>4</v>
      </c>
      <c r="G23" s="65">
        <v>5</v>
      </c>
      <c r="H23" s="65">
        <v>6</v>
      </c>
      <c r="I23" s="65">
        <v>7</v>
      </c>
      <c r="J23" s="65" t="s">
        <v>277</v>
      </c>
    </row>
    <row r="24" spans="1:10" s="61" customFormat="1" ht="31.5" outlineLevel="1">
      <c r="A24" s="66"/>
      <c r="B24" s="67">
        <v>1</v>
      </c>
      <c r="C24" s="66" t="s">
        <v>278</v>
      </c>
      <c r="D24" s="68">
        <v>9</v>
      </c>
      <c r="E24" s="69">
        <f>F24+G24+H24</f>
        <v>43077</v>
      </c>
      <c r="F24" s="70">
        <v>21539</v>
      </c>
      <c r="G24" s="101">
        <v>12923</v>
      </c>
      <c r="H24" s="72">
        <v>8615</v>
      </c>
      <c r="I24" s="73">
        <v>12</v>
      </c>
      <c r="J24" s="74">
        <f>D24*E24*I24</f>
        <v>4652316</v>
      </c>
    </row>
    <row r="25" spans="1:10" s="61" customFormat="1" ht="15.75" outlineLevel="1">
      <c r="A25" s="66"/>
      <c r="B25" s="67">
        <v>2</v>
      </c>
      <c r="C25" s="75" t="s">
        <v>279</v>
      </c>
      <c r="D25" s="68">
        <v>5.25</v>
      </c>
      <c r="E25" s="69">
        <f>F25+G25+H25</f>
        <v>8370</v>
      </c>
      <c r="F25" s="70">
        <v>4185</v>
      </c>
      <c r="G25" s="101">
        <v>2511</v>
      </c>
      <c r="H25" s="72">
        <v>1674</v>
      </c>
      <c r="I25" s="73">
        <v>12</v>
      </c>
      <c r="J25" s="74">
        <f>D25*E25*I25</f>
        <v>527310</v>
      </c>
    </row>
    <row r="26" spans="1:10" s="61" customFormat="1" ht="15.75" outlineLevel="1">
      <c r="A26" s="66"/>
      <c r="B26" s="67">
        <v>3</v>
      </c>
      <c r="C26" s="75" t="s">
        <v>280</v>
      </c>
      <c r="D26" s="68">
        <v>84.39</v>
      </c>
      <c r="E26" s="69">
        <f>F26+G26+H26</f>
        <v>17500.010000000002</v>
      </c>
      <c r="F26" s="70">
        <v>8282</v>
      </c>
      <c r="G26" s="101">
        <v>4969</v>
      </c>
      <c r="H26" s="72">
        <v>4249.01</v>
      </c>
      <c r="I26" s="73">
        <v>12</v>
      </c>
      <c r="J26" s="74">
        <v>24115167.48</v>
      </c>
    </row>
    <row r="27" spans="1:10" s="61" customFormat="1" ht="15.75" outlineLevel="1">
      <c r="A27" s="66"/>
      <c r="B27" s="67">
        <v>4</v>
      </c>
      <c r="C27" s="75" t="s">
        <v>281</v>
      </c>
      <c r="D27" s="68"/>
      <c r="E27" s="69">
        <f>F27+G27+H27</f>
        <v>0</v>
      </c>
      <c r="F27" s="70"/>
      <c r="G27" s="101"/>
      <c r="H27" s="72"/>
      <c r="I27" s="73">
        <v>12</v>
      </c>
      <c r="J27" s="74">
        <f>D27*E27*I27</f>
        <v>0</v>
      </c>
    </row>
    <row r="28" spans="1:10" s="61" customFormat="1" ht="15.75" outlineLevel="1">
      <c r="A28" s="66"/>
      <c r="B28" s="67">
        <v>5</v>
      </c>
      <c r="C28" s="75" t="s">
        <v>282</v>
      </c>
      <c r="D28" s="68">
        <v>28.5</v>
      </c>
      <c r="E28" s="69">
        <f>F28+G28+H28</f>
        <v>5922.0599999999995</v>
      </c>
      <c r="F28" s="70">
        <v>2960</v>
      </c>
      <c r="G28" s="101">
        <v>1776</v>
      </c>
      <c r="H28" s="72">
        <v>1186.06</v>
      </c>
      <c r="I28" s="73">
        <v>12</v>
      </c>
      <c r="J28" s="74">
        <f>D28*E28*I28</f>
        <v>2025344.52</v>
      </c>
    </row>
    <row r="29" spans="1:10" s="61" customFormat="1" ht="15.75" outlineLevel="1">
      <c r="A29" s="626" t="s">
        <v>284</v>
      </c>
      <c r="B29" s="604"/>
      <c r="C29" s="604"/>
      <c r="D29" s="604"/>
      <c r="E29" s="604"/>
      <c r="F29" s="604"/>
      <c r="G29" s="604"/>
      <c r="H29" s="604"/>
      <c r="I29" s="605"/>
      <c r="J29" s="76">
        <f>SUM(J24:J28)</f>
        <v>31320138</v>
      </c>
    </row>
    <row r="30" spans="1:16" s="61" customFormat="1" ht="33" customHeight="1">
      <c r="A30" s="624" t="s">
        <v>606</v>
      </c>
      <c r="B30" s="650"/>
      <c r="C30" s="650"/>
      <c r="D30" s="650"/>
      <c r="E30" s="650"/>
      <c r="F30" s="650"/>
      <c r="G30" s="650"/>
      <c r="H30" s="650"/>
      <c r="I30" s="650"/>
      <c r="J30" s="650"/>
      <c r="P30" s="174"/>
    </row>
    <row r="31" spans="1:10" ht="13.5" customHeight="1">
      <c r="A31" s="163" t="s">
        <v>267</v>
      </c>
      <c r="B31" s="651" t="s">
        <v>268</v>
      </c>
      <c r="C31" s="651" t="s">
        <v>269</v>
      </c>
      <c r="D31" s="651" t="s">
        <v>270</v>
      </c>
      <c r="E31" s="644"/>
      <c r="F31" s="660"/>
      <c r="G31" s="660"/>
      <c r="H31" s="660"/>
      <c r="I31" s="661"/>
      <c r="J31" s="651" t="s">
        <v>273</v>
      </c>
    </row>
    <row r="32" spans="1:10" ht="13.5">
      <c r="A32" s="163"/>
      <c r="B32" s="652"/>
      <c r="C32" s="652"/>
      <c r="D32" s="652"/>
      <c r="E32" s="662"/>
      <c r="F32" s="663"/>
      <c r="G32" s="663"/>
      <c r="H32" s="663"/>
      <c r="I32" s="664"/>
      <c r="J32" s="658"/>
    </row>
    <row r="33" spans="1:10" s="95" customFormat="1" ht="15.75" outlineLevel="1">
      <c r="A33" s="163"/>
      <c r="B33" s="653"/>
      <c r="C33" s="653"/>
      <c r="D33" s="653"/>
      <c r="E33" s="665"/>
      <c r="F33" s="666"/>
      <c r="G33" s="666"/>
      <c r="H33" s="666"/>
      <c r="I33" s="667"/>
      <c r="J33" s="659"/>
    </row>
    <row r="34" spans="1:16" s="61" customFormat="1" ht="30" customHeight="1" outlineLevel="1">
      <c r="A34" s="65">
        <v>1</v>
      </c>
      <c r="B34" s="65"/>
      <c r="C34" s="65">
        <v>1</v>
      </c>
      <c r="D34" s="65">
        <v>2</v>
      </c>
      <c r="E34" s="668">
        <v>3</v>
      </c>
      <c r="F34" s="669"/>
      <c r="G34" s="669"/>
      <c r="H34" s="669"/>
      <c r="I34" s="670"/>
      <c r="J34" s="65">
        <v>4</v>
      </c>
      <c r="P34" s="174"/>
    </row>
    <row r="35" spans="1:10" s="61" customFormat="1" ht="31.5" hidden="1" outlineLevel="1">
      <c r="A35" s="66"/>
      <c r="B35" s="67">
        <v>1</v>
      </c>
      <c r="C35" s="66" t="s">
        <v>278</v>
      </c>
      <c r="D35" s="68">
        <v>7</v>
      </c>
      <c r="E35" s="69">
        <f>F35+G35+H35</f>
        <v>37898.97</v>
      </c>
      <c r="F35" s="70">
        <v>22719</v>
      </c>
      <c r="G35" s="175">
        <v>2486.98</v>
      </c>
      <c r="H35" s="72">
        <v>12692.99</v>
      </c>
      <c r="I35" s="73">
        <v>12</v>
      </c>
      <c r="J35" s="74">
        <f>D35*E35*I35</f>
        <v>3183513.4800000004</v>
      </c>
    </row>
    <row r="36" spans="1:10" s="95" customFormat="1" ht="31.5" outlineLevel="1">
      <c r="A36" s="66"/>
      <c r="B36" s="67">
        <v>1</v>
      </c>
      <c r="C36" s="66" t="s">
        <v>278</v>
      </c>
      <c r="D36" s="68">
        <v>9</v>
      </c>
      <c r="E36" s="615">
        <v>5000</v>
      </c>
      <c r="F36" s="671"/>
      <c r="G36" s="671"/>
      <c r="H36" s="671"/>
      <c r="I36" s="672"/>
      <c r="J36" s="74">
        <f>E36</f>
        <v>5000</v>
      </c>
    </row>
    <row r="37" spans="1:10" s="61" customFormat="1" ht="15.75" outlineLevel="1">
      <c r="A37" s="66"/>
      <c r="B37" s="67">
        <v>2</v>
      </c>
      <c r="C37" s="75" t="s">
        <v>279</v>
      </c>
      <c r="D37" s="68">
        <v>5.25</v>
      </c>
      <c r="E37" s="615">
        <v>5000</v>
      </c>
      <c r="F37" s="642"/>
      <c r="G37" s="642"/>
      <c r="H37" s="642"/>
      <c r="I37" s="616"/>
      <c r="J37" s="74">
        <v>5000</v>
      </c>
    </row>
    <row r="38" spans="1:16" s="61" customFormat="1" ht="19.5" customHeight="1" outlineLevel="1">
      <c r="A38" s="66"/>
      <c r="B38" s="67">
        <v>3</v>
      </c>
      <c r="C38" s="75" t="s">
        <v>280</v>
      </c>
      <c r="D38" s="68">
        <v>84.39</v>
      </c>
      <c r="E38" s="615">
        <v>130000</v>
      </c>
      <c r="F38" s="671"/>
      <c r="G38" s="671"/>
      <c r="H38" s="671"/>
      <c r="I38" s="672"/>
      <c r="J38" s="74">
        <v>125000</v>
      </c>
      <c r="P38" s="174"/>
    </row>
    <row r="39" spans="1:10" s="61" customFormat="1" ht="15.75" outlineLevel="1">
      <c r="A39" s="66"/>
      <c r="B39" s="67">
        <v>4</v>
      </c>
      <c r="C39" s="75" t="s">
        <v>281</v>
      </c>
      <c r="D39" s="68"/>
      <c r="E39" s="615">
        <f>F39+G39+H39</f>
        <v>0</v>
      </c>
      <c r="F39" s="642"/>
      <c r="G39" s="642"/>
      <c r="H39" s="642"/>
      <c r="I39" s="616"/>
      <c r="J39" s="74">
        <f>E39</f>
        <v>0</v>
      </c>
    </row>
    <row r="40" spans="1:10" s="61" customFormat="1" ht="15.75" outlineLevel="1">
      <c r="A40" s="66"/>
      <c r="B40" s="67">
        <v>5</v>
      </c>
      <c r="C40" s="75" t="s">
        <v>282</v>
      </c>
      <c r="D40" s="68">
        <v>28.5</v>
      </c>
      <c r="E40" s="615">
        <v>5000</v>
      </c>
      <c r="F40" s="671"/>
      <c r="G40" s="671"/>
      <c r="H40" s="671"/>
      <c r="I40" s="672"/>
      <c r="J40" s="74">
        <f>E40</f>
        <v>5000</v>
      </c>
    </row>
    <row r="41" spans="1:10" s="61" customFormat="1" ht="15.75" hidden="1" outlineLevel="1">
      <c r="A41" s="66"/>
      <c r="B41" s="67">
        <v>6</v>
      </c>
      <c r="C41" s="75" t="s">
        <v>282</v>
      </c>
      <c r="D41" s="68"/>
      <c r="E41" s="615">
        <f>F41+G41+H41</f>
        <v>0</v>
      </c>
      <c r="F41" s="671"/>
      <c r="G41" s="671"/>
      <c r="H41" s="671"/>
      <c r="I41" s="672"/>
      <c r="J41" s="74">
        <f>E41</f>
        <v>0</v>
      </c>
    </row>
    <row r="42" spans="1:10" s="95" customFormat="1" ht="17.25" customHeight="1" outlineLevel="1">
      <c r="A42" s="626" t="s">
        <v>284</v>
      </c>
      <c r="B42" s="604"/>
      <c r="C42" s="604"/>
      <c r="D42" s="604"/>
      <c r="E42" s="604"/>
      <c r="F42" s="604"/>
      <c r="G42" s="604"/>
      <c r="H42" s="604"/>
      <c r="I42" s="605"/>
      <c r="J42" s="76">
        <f>SUM(J36:J40)</f>
        <v>140000</v>
      </c>
    </row>
    <row r="43" spans="1:10" s="61" customFormat="1" ht="33" customHeight="1">
      <c r="A43" s="623" t="s">
        <v>475</v>
      </c>
      <c r="B43" s="624"/>
      <c r="C43" s="624"/>
      <c r="D43" s="624"/>
      <c r="E43" s="624"/>
      <c r="F43" s="624"/>
      <c r="G43" s="624"/>
      <c r="H43" s="624"/>
      <c r="I43" s="624"/>
      <c r="J43" s="624"/>
    </row>
    <row r="44" spans="1:10" ht="54">
      <c r="A44" s="77"/>
      <c r="B44" s="85" t="s">
        <v>268</v>
      </c>
      <c r="C44" s="621" t="s">
        <v>285</v>
      </c>
      <c r="D44" s="649"/>
      <c r="E44" s="649"/>
      <c r="F44" s="622"/>
      <c r="G44" s="86" t="s">
        <v>286</v>
      </c>
      <c r="H44" s="621" t="s">
        <v>287</v>
      </c>
      <c r="I44" s="622"/>
      <c r="J44" s="63" t="s">
        <v>288</v>
      </c>
    </row>
    <row r="45" spans="1:10" ht="12.75">
      <c r="A45" s="87"/>
      <c r="B45" s="88">
        <v>1</v>
      </c>
      <c r="C45" s="619">
        <v>2</v>
      </c>
      <c r="D45" s="643"/>
      <c r="E45" s="643"/>
      <c r="F45" s="620"/>
      <c r="G45" s="89">
        <v>3</v>
      </c>
      <c r="H45" s="619">
        <v>4</v>
      </c>
      <c r="I45" s="620"/>
      <c r="J45" s="80" t="s">
        <v>289</v>
      </c>
    </row>
    <row r="46" spans="1:10" s="95" customFormat="1" ht="15.75" outlineLevel="1">
      <c r="A46" s="90"/>
      <c r="B46" s="91">
        <v>1</v>
      </c>
      <c r="C46" s="635" t="s">
        <v>290</v>
      </c>
      <c r="D46" s="636"/>
      <c r="E46" s="636"/>
      <c r="F46" s="637"/>
      <c r="G46" s="92" t="s">
        <v>291</v>
      </c>
      <c r="H46" s="640" t="s">
        <v>291</v>
      </c>
      <c r="I46" s="641"/>
      <c r="J46" s="94">
        <f>J47+J48</f>
        <v>7322444.149999999</v>
      </c>
    </row>
    <row r="47" spans="1:10" s="61" customFormat="1" ht="30" customHeight="1" outlineLevel="1">
      <c r="A47" s="66"/>
      <c r="B47" s="67" t="s">
        <v>292</v>
      </c>
      <c r="C47" s="627" t="s">
        <v>293</v>
      </c>
      <c r="D47" s="632"/>
      <c r="E47" s="632"/>
      <c r="F47" s="628"/>
      <c r="G47" s="96">
        <v>31320138</v>
      </c>
      <c r="H47" s="633">
        <v>22</v>
      </c>
      <c r="I47" s="634"/>
      <c r="J47" s="74">
        <v>5190430.35</v>
      </c>
    </row>
    <row r="48" spans="1:10" s="61" customFormat="1" ht="15.75" outlineLevel="1">
      <c r="A48" s="66"/>
      <c r="B48" s="67" t="s">
        <v>294</v>
      </c>
      <c r="C48" s="627" t="s">
        <v>295</v>
      </c>
      <c r="D48" s="632"/>
      <c r="E48" s="632"/>
      <c r="F48" s="628"/>
      <c r="G48" s="96">
        <v>31320138</v>
      </c>
      <c r="H48" s="633">
        <v>10</v>
      </c>
      <c r="I48" s="634"/>
      <c r="J48" s="74">
        <v>2132013.8</v>
      </c>
    </row>
    <row r="49" spans="1:10" s="95" customFormat="1" ht="15.75" outlineLevel="1">
      <c r="A49" s="90"/>
      <c r="B49" s="91">
        <v>2</v>
      </c>
      <c r="C49" s="635" t="s">
        <v>296</v>
      </c>
      <c r="D49" s="636"/>
      <c r="E49" s="636"/>
      <c r="F49" s="637"/>
      <c r="G49" s="92" t="s">
        <v>291</v>
      </c>
      <c r="H49" s="640" t="s">
        <v>291</v>
      </c>
      <c r="I49" s="641"/>
      <c r="J49" s="94">
        <f>J50+J51+J52+J53</f>
        <v>670924.276</v>
      </c>
    </row>
    <row r="50" spans="1:10" s="61" customFormat="1" ht="48" customHeight="1" outlineLevel="1">
      <c r="A50" s="66"/>
      <c r="B50" s="67" t="s">
        <v>297</v>
      </c>
      <c r="C50" s="627" t="s">
        <v>298</v>
      </c>
      <c r="D50" s="632"/>
      <c r="E50" s="632"/>
      <c r="F50" s="628"/>
      <c r="G50" s="96">
        <v>31320138</v>
      </c>
      <c r="H50" s="633">
        <v>2.9</v>
      </c>
      <c r="I50" s="634"/>
      <c r="J50" s="74">
        <v>608284</v>
      </c>
    </row>
    <row r="51" spans="1:10" s="61" customFormat="1" ht="15.75" outlineLevel="1">
      <c r="A51" s="66"/>
      <c r="B51" s="67" t="s">
        <v>299</v>
      </c>
      <c r="C51" s="627" t="s">
        <v>300</v>
      </c>
      <c r="D51" s="632"/>
      <c r="E51" s="632"/>
      <c r="F51" s="628"/>
      <c r="G51" s="96"/>
      <c r="H51" s="633">
        <v>0</v>
      </c>
      <c r="I51" s="634"/>
      <c r="J51" s="74">
        <f>D51*G51/100</f>
        <v>0</v>
      </c>
    </row>
    <row r="52" spans="1:10" s="61" customFormat="1" ht="15.75" outlineLevel="1">
      <c r="A52" s="66"/>
      <c r="B52" s="67" t="s">
        <v>301</v>
      </c>
      <c r="C52" s="627" t="s">
        <v>302</v>
      </c>
      <c r="D52" s="632"/>
      <c r="E52" s="632"/>
      <c r="F52" s="628"/>
      <c r="G52" s="96">
        <v>31320138</v>
      </c>
      <c r="H52" s="633">
        <v>0.2</v>
      </c>
      <c r="I52" s="634"/>
      <c r="J52" s="74">
        <f>G52*H52/100</f>
        <v>62640.276000000005</v>
      </c>
    </row>
    <row r="53" spans="1:10" s="61" customFormat="1" ht="15.75" outlineLevel="1">
      <c r="A53" s="66"/>
      <c r="B53" s="67" t="s">
        <v>303</v>
      </c>
      <c r="C53" s="627" t="s">
        <v>304</v>
      </c>
      <c r="D53" s="632"/>
      <c r="E53" s="632"/>
      <c r="F53" s="628"/>
      <c r="G53" s="96"/>
      <c r="H53" s="633"/>
      <c r="I53" s="634"/>
      <c r="J53" s="74">
        <f>D53*H53/100</f>
        <v>0</v>
      </c>
    </row>
    <row r="54" spans="1:10" s="95" customFormat="1" ht="30" customHeight="1" outlineLevel="1">
      <c r="A54" s="90"/>
      <c r="B54" s="91">
        <v>3</v>
      </c>
      <c r="C54" s="635" t="s">
        <v>305</v>
      </c>
      <c r="D54" s="636"/>
      <c r="E54" s="636"/>
      <c r="F54" s="637"/>
      <c r="G54" s="93">
        <v>31320138</v>
      </c>
      <c r="H54" s="638">
        <v>5.1</v>
      </c>
      <c r="I54" s="639"/>
      <c r="J54" s="94">
        <v>1507593.57</v>
      </c>
    </row>
    <row r="55" spans="1:10" s="61" customFormat="1" ht="15.75" outlineLevel="1">
      <c r="A55" s="626" t="s">
        <v>284</v>
      </c>
      <c r="B55" s="604"/>
      <c r="C55" s="604"/>
      <c r="D55" s="604"/>
      <c r="E55" s="604"/>
      <c r="F55" s="604"/>
      <c r="G55" s="604"/>
      <c r="H55" s="604"/>
      <c r="I55" s="605"/>
      <c r="J55" s="76">
        <f>J46+J49+J54</f>
        <v>9500961.996</v>
      </c>
    </row>
    <row r="56" spans="1:10" s="61" customFormat="1" ht="24" customHeight="1">
      <c r="A56" s="623" t="s">
        <v>306</v>
      </c>
      <c r="B56" s="624"/>
      <c r="C56" s="624"/>
      <c r="D56" s="624"/>
      <c r="E56" s="624"/>
      <c r="F56" s="624"/>
      <c r="G56" s="624"/>
      <c r="H56" s="624"/>
      <c r="I56" s="624"/>
      <c r="J56" s="624"/>
    </row>
    <row r="57" spans="1:10" ht="27">
      <c r="A57" s="77"/>
      <c r="B57" s="97" t="s">
        <v>268</v>
      </c>
      <c r="C57" s="63" t="s">
        <v>307</v>
      </c>
      <c r="D57" s="631" t="s">
        <v>308</v>
      </c>
      <c r="E57" s="631"/>
      <c r="F57" s="63" t="s">
        <v>309</v>
      </c>
      <c r="G57" s="63" t="s">
        <v>310</v>
      </c>
      <c r="H57" s="631" t="s">
        <v>311</v>
      </c>
      <c r="I57" s="631"/>
      <c r="J57" s="63" t="s">
        <v>312</v>
      </c>
    </row>
    <row r="58" spans="1:10" s="99" customFormat="1" ht="12.75">
      <c r="A58" s="98"/>
      <c r="B58" s="80">
        <v>1</v>
      </c>
      <c r="C58" s="80">
        <v>2</v>
      </c>
      <c r="D58" s="619">
        <v>3</v>
      </c>
      <c r="E58" s="620"/>
      <c r="F58" s="80">
        <v>4</v>
      </c>
      <c r="G58" s="80">
        <v>5</v>
      </c>
      <c r="H58" s="619">
        <v>6</v>
      </c>
      <c r="I58" s="620"/>
      <c r="J58" s="80" t="s">
        <v>313</v>
      </c>
    </row>
    <row r="59" spans="1:10" s="61" customFormat="1" ht="15.75" outlineLevel="1">
      <c r="A59" s="66"/>
      <c r="B59" s="67">
        <v>1</v>
      </c>
      <c r="C59" s="66" t="s">
        <v>314</v>
      </c>
      <c r="D59" s="75" t="s">
        <v>315</v>
      </c>
      <c r="E59" s="100"/>
      <c r="F59" s="81">
        <v>1</v>
      </c>
      <c r="G59" s="101">
        <v>2723</v>
      </c>
      <c r="H59" s="613">
        <v>12</v>
      </c>
      <c r="I59" s="614"/>
      <c r="J59" s="74">
        <f>F59*G59*H59</f>
        <v>32676</v>
      </c>
    </row>
    <row r="60" spans="1:10" s="61" customFormat="1" ht="15.75" outlineLevel="1">
      <c r="A60" s="626" t="s">
        <v>284</v>
      </c>
      <c r="B60" s="604"/>
      <c r="C60" s="604"/>
      <c r="D60" s="604"/>
      <c r="E60" s="604"/>
      <c r="F60" s="604"/>
      <c r="G60" s="604"/>
      <c r="H60" s="604"/>
      <c r="I60" s="605"/>
      <c r="J60" s="103">
        <f>SUM(J59:J59)</f>
        <v>32676</v>
      </c>
    </row>
    <row r="61" spans="1:10" s="61" customFormat="1" ht="24" customHeight="1">
      <c r="A61" s="623" t="s">
        <v>476</v>
      </c>
      <c r="B61" s="624"/>
      <c r="C61" s="624"/>
      <c r="D61" s="624"/>
      <c r="E61" s="624"/>
      <c r="F61" s="624"/>
      <c r="G61" s="624"/>
      <c r="H61" s="624"/>
      <c r="I61" s="624"/>
      <c r="J61" s="624"/>
    </row>
    <row r="62" spans="1:10" ht="27">
      <c r="A62" s="77"/>
      <c r="B62" s="97" t="s">
        <v>268</v>
      </c>
      <c r="C62" s="63" t="s">
        <v>307</v>
      </c>
      <c r="D62" s="631" t="s">
        <v>308</v>
      </c>
      <c r="E62" s="631"/>
      <c r="F62" s="63" t="s">
        <v>309</v>
      </c>
      <c r="G62" s="63" t="s">
        <v>310</v>
      </c>
      <c r="H62" s="631" t="s">
        <v>311</v>
      </c>
      <c r="I62" s="631"/>
      <c r="J62" s="63" t="s">
        <v>312</v>
      </c>
    </row>
    <row r="63" spans="1:10" s="99" customFormat="1" ht="12.75">
      <c r="A63" s="98"/>
      <c r="B63" s="80">
        <v>1</v>
      </c>
      <c r="C63" s="80">
        <v>2</v>
      </c>
      <c r="D63" s="619">
        <v>3</v>
      </c>
      <c r="E63" s="620"/>
      <c r="F63" s="80">
        <v>4</v>
      </c>
      <c r="G63" s="80">
        <v>5</v>
      </c>
      <c r="H63" s="619">
        <v>6</v>
      </c>
      <c r="I63" s="620"/>
      <c r="J63" s="80" t="s">
        <v>313</v>
      </c>
    </row>
    <row r="64" spans="1:10" s="61" customFormat="1" ht="31.5" outlineLevel="2">
      <c r="A64" s="66"/>
      <c r="B64" s="67">
        <v>1</v>
      </c>
      <c r="C64" s="66" t="s">
        <v>623</v>
      </c>
      <c r="D64" s="627" t="s">
        <v>316</v>
      </c>
      <c r="E64" s="628"/>
      <c r="F64" s="70">
        <v>1</v>
      </c>
      <c r="G64" s="101">
        <v>4000</v>
      </c>
      <c r="H64" s="629">
        <v>1</v>
      </c>
      <c r="I64" s="630"/>
      <c r="J64" s="74">
        <f>F64*G64*H64</f>
        <v>4000</v>
      </c>
    </row>
    <row r="65" spans="1:10" s="61" customFormat="1" ht="34.5" customHeight="1" outlineLevel="2">
      <c r="A65" s="66"/>
      <c r="B65" s="67">
        <v>2</v>
      </c>
      <c r="C65" s="66" t="s">
        <v>624</v>
      </c>
      <c r="D65" s="627" t="s">
        <v>316</v>
      </c>
      <c r="E65" s="628"/>
      <c r="F65" s="70">
        <v>1</v>
      </c>
      <c r="G65" s="101">
        <v>2000</v>
      </c>
      <c r="H65" s="629">
        <v>1</v>
      </c>
      <c r="I65" s="630"/>
      <c r="J65" s="74">
        <f>F65*G65*H65</f>
        <v>2000</v>
      </c>
    </row>
    <row r="66" spans="1:10" s="61" customFormat="1" ht="15.75" outlineLevel="2">
      <c r="A66" s="66"/>
      <c r="B66" s="67">
        <v>3</v>
      </c>
      <c r="C66" s="66" t="s">
        <v>628</v>
      </c>
      <c r="D66" s="627" t="s">
        <v>316</v>
      </c>
      <c r="E66" s="628"/>
      <c r="F66" s="70">
        <v>1</v>
      </c>
      <c r="G66" s="101">
        <v>44000</v>
      </c>
      <c r="H66" s="629">
        <v>1</v>
      </c>
      <c r="I66" s="630"/>
      <c r="J66" s="74">
        <f>F66*G66*H66</f>
        <v>44000</v>
      </c>
    </row>
    <row r="67" spans="1:10" s="61" customFormat="1" ht="15.75" outlineLevel="1">
      <c r="A67" s="626" t="s">
        <v>284</v>
      </c>
      <c r="B67" s="604"/>
      <c r="C67" s="604"/>
      <c r="D67" s="604"/>
      <c r="E67" s="604"/>
      <c r="F67" s="604"/>
      <c r="G67" s="604"/>
      <c r="H67" s="604"/>
      <c r="I67" s="605"/>
      <c r="J67" s="103">
        <f>SUM(J64:J66)</f>
        <v>50000</v>
      </c>
    </row>
    <row r="68" spans="1:10" s="61" customFormat="1" ht="22.5" customHeight="1">
      <c r="A68" s="623" t="s">
        <v>477</v>
      </c>
      <c r="B68" s="624"/>
      <c r="C68" s="624"/>
      <c r="D68" s="624"/>
      <c r="E68" s="624"/>
      <c r="F68" s="624"/>
      <c r="G68" s="624"/>
      <c r="H68" s="624"/>
      <c r="I68" s="624"/>
      <c r="J68" s="625"/>
    </row>
    <row r="69" spans="1:10" ht="25.5">
      <c r="A69" s="77"/>
      <c r="B69" s="78" t="s">
        <v>268</v>
      </c>
      <c r="C69" s="63" t="s">
        <v>307</v>
      </c>
      <c r="D69" s="621" t="s">
        <v>308</v>
      </c>
      <c r="E69" s="622"/>
      <c r="F69" s="621" t="s">
        <v>309</v>
      </c>
      <c r="G69" s="622"/>
      <c r="H69" s="621" t="s">
        <v>319</v>
      </c>
      <c r="I69" s="622"/>
      <c r="J69" s="63" t="s">
        <v>312</v>
      </c>
    </row>
    <row r="70" spans="1:10" ht="13.5">
      <c r="A70" s="77"/>
      <c r="B70" s="80">
        <v>1</v>
      </c>
      <c r="C70" s="80">
        <v>2</v>
      </c>
      <c r="D70" s="619">
        <v>3</v>
      </c>
      <c r="E70" s="620"/>
      <c r="F70" s="619">
        <v>4</v>
      </c>
      <c r="G70" s="620"/>
      <c r="H70" s="619">
        <v>5</v>
      </c>
      <c r="I70" s="620"/>
      <c r="J70" s="80" t="s">
        <v>318</v>
      </c>
    </row>
    <row r="71" spans="1:10" s="61" customFormat="1" ht="15.75" outlineLevel="1">
      <c r="A71" s="66"/>
      <c r="B71" s="67">
        <v>1</v>
      </c>
      <c r="C71" s="75" t="s">
        <v>320</v>
      </c>
      <c r="D71" s="613" t="s">
        <v>321</v>
      </c>
      <c r="E71" s="614"/>
      <c r="F71" s="615"/>
      <c r="G71" s="616"/>
      <c r="H71" s="617"/>
      <c r="I71" s="618"/>
      <c r="J71" s="82">
        <f>SUM(J73:J76)</f>
        <v>1698324</v>
      </c>
    </row>
    <row r="72" spans="1:10" s="61" customFormat="1" ht="15.75" outlineLevel="1">
      <c r="A72" s="66"/>
      <c r="B72" s="67"/>
      <c r="C72" s="75" t="s">
        <v>322</v>
      </c>
      <c r="D72" s="613"/>
      <c r="E72" s="614"/>
      <c r="F72" s="615"/>
      <c r="G72" s="616"/>
      <c r="H72" s="617"/>
      <c r="I72" s="618"/>
      <c r="J72" s="82"/>
    </row>
    <row r="73" spans="1:10" s="61" customFormat="1" ht="15.75" outlineLevel="1">
      <c r="A73" s="66"/>
      <c r="B73" s="67"/>
      <c r="C73" s="75" t="s">
        <v>625</v>
      </c>
      <c r="D73" s="613" t="s">
        <v>321</v>
      </c>
      <c r="E73" s="614"/>
      <c r="F73" s="615">
        <v>16</v>
      </c>
      <c r="G73" s="616"/>
      <c r="H73" s="617">
        <v>45000</v>
      </c>
      <c r="I73" s="618"/>
      <c r="J73" s="82">
        <f>F73*H73</f>
        <v>720000</v>
      </c>
    </row>
    <row r="74" spans="1:10" s="61" customFormat="1" ht="15.75" outlineLevel="1">
      <c r="A74" s="66"/>
      <c r="B74" s="67"/>
      <c r="C74" s="75" t="s">
        <v>626</v>
      </c>
      <c r="D74" s="613" t="s">
        <v>321</v>
      </c>
      <c r="E74" s="614"/>
      <c r="F74" s="615">
        <v>782</v>
      </c>
      <c r="G74" s="616"/>
      <c r="H74" s="617">
        <v>580</v>
      </c>
      <c r="I74" s="618"/>
      <c r="J74" s="82">
        <v>452980</v>
      </c>
    </row>
    <row r="75" spans="1:10" s="61" customFormat="1" ht="15.75" outlineLevel="1">
      <c r="A75" s="66"/>
      <c r="B75" s="67"/>
      <c r="C75" s="75" t="s">
        <v>627</v>
      </c>
      <c r="D75" s="613" t="s">
        <v>321</v>
      </c>
      <c r="E75" s="614"/>
      <c r="F75" s="615">
        <v>165</v>
      </c>
      <c r="G75" s="616"/>
      <c r="H75" s="617">
        <v>2800</v>
      </c>
      <c r="I75" s="618"/>
      <c r="J75" s="82">
        <v>525344</v>
      </c>
    </row>
    <row r="76" spans="1:10" s="61" customFormat="1" ht="15.75" outlineLevel="1">
      <c r="A76" s="66"/>
      <c r="B76" s="67"/>
      <c r="C76" s="75"/>
      <c r="D76" s="613"/>
      <c r="E76" s="614"/>
      <c r="F76" s="615"/>
      <c r="G76" s="616"/>
      <c r="H76" s="617"/>
      <c r="I76" s="618"/>
      <c r="J76" s="82">
        <f>F76*H76</f>
        <v>0</v>
      </c>
    </row>
    <row r="77" spans="1:10" s="61" customFormat="1" ht="15.75" outlineLevel="1">
      <c r="A77" s="83" t="s">
        <v>284</v>
      </c>
      <c r="B77" s="84"/>
      <c r="C77" s="604" t="s">
        <v>284</v>
      </c>
      <c r="D77" s="604"/>
      <c r="E77" s="604"/>
      <c r="F77" s="604"/>
      <c r="G77" s="604"/>
      <c r="H77" s="604"/>
      <c r="I77" s="605"/>
      <c r="J77" s="76">
        <f>J71</f>
        <v>1698324</v>
      </c>
    </row>
    <row r="78" spans="1:10" s="61" customFormat="1" ht="28.5" customHeight="1">
      <c r="A78" s="623" t="s">
        <v>479</v>
      </c>
      <c r="B78" s="624"/>
      <c r="C78" s="624"/>
      <c r="D78" s="624"/>
      <c r="E78" s="624"/>
      <c r="F78" s="624"/>
      <c r="G78" s="624"/>
      <c r="H78" s="624"/>
      <c r="I78" s="624"/>
      <c r="J78" s="625"/>
    </row>
    <row r="79" spans="1:10" ht="25.5">
      <c r="A79" s="77"/>
      <c r="B79" s="78" t="s">
        <v>268</v>
      </c>
      <c r="C79" s="63" t="s">
        <v>307</v>
      </c>
      <c r="D79" s="621" t="s">
        <v>308</v>
      </c>
      <c r="E79" s="622"/>
      <c r="F79" s="621" t="s">
        <v>309</v>
      </c>
      <c r="G79" s="622"/>
      <c r="H79" s="621" t="s">
        <v>319</v>
      </c>
      <c r="I79" s="622"/>
      <c r="J79" s="63" t="s">
        <v>312</v>
      </c>
    </row>
    <row r="80" spans="1:10" ht="13.5">
      <c r="A80" s="77"/>
      <c r="B80" s="80">
        <v>1</v>
      </c>
      <c r="C80" s="80">
        <v>2</v>
      </c>
      <c r="D80" s="619">
        <v>3</v>
      </c>
      <c r="E80" s="620"/>
      <c r="F80" s="619">
        <v>4</v>
      </c>
      <c r="G80" s="620"/>
      <c r="H80" s="619">
        <v>5</v>
      </c>
      <c r="I80" s="620"/>
      <c r="J80" s="80" t="s">
        <v>318</v>
      </c>
    </row>
    <row r="81" spans="1:10" s="61" customFormat="1" ht="36" customHeight="1" outlineLevel="1">
      <c r="A81" s="66"/>
      <c r="B81" s="67">
        <v>1</v>
      </c>
      <c r="C81" s="66" t="s">
        <v>478</v>
      </c>
      <c r="D81" s="613"/>
      <c r="E81" s="614"/>
      <c r="F81" s="615"/>
      <c r="G81" s="616"/>
      <c r="H81" s="617"/>
      <c r="I81" s="618"/>
      <c r="J81" s="82">
        <f>SUM(J83:J83)</f>
        <v>130000</v>
      </c>
    </row>
    <row r="82" spans="1:10" s="61" customFormat="1" ht="15.75" outlineLevel="1">
      <c r="A82" s="66"/>
      <c r="B82" s="67"/>
      <c r="C82" s="75" t="s">
        <v>323</v>
      </c>
      <c r="D82" s="613"/>
      <c r="E82" s="614"/>
      <c r="F82" s="615"/>
      <c r="G82" s="616"/>
      <c r="H82" s="617"/>
      <c r="I82" s="618"/>
      <c r="J82" s="82"/>
    </row>
    <row r="83" spans="1:10" s="61" customFormat="1" ht="15.75" outlineLevel="1">
      <c r="A83" s="66"/>
      <c r="B83" s="67"/>
      <c r="C83" s="66" t="s">
        <v>324</v>
      </c>
      <c r="D83" s="613">
        <v>1</v>
      </c>
      <c r="E83" s="614"/>
      <c r="F83" s="615">
        <v>1</v>
      </c>
      <c r="G83" s="616"/>
      <c r="H83" s="617">
        <v>130000</v>
      </c>
      <c r="I83" s="618"/>
      <c r="J83" s="82">
        <f>F83*H83</f>
        <v>130000</v>
      </c>
    </row>
    <row r="84" spans="1:10" s="61" customFormat="1" ht="15.75" outlineLevel="1">
      <c r="A84" s="83" t="s">
        <v>284</v>
      </c>
      <c r="B84" s="84"/>
      <c r="C84" s="604" t="s">
        <v>284</v>
      </c>
      <c r="D84" s="604"/>
      <c r="E84" s="604"/>
      <c r="F84" s="604"/>
      <c r="G84" s="604"/>
      <c r="H84" s="604"/>
      <c r="I84" s="605"/>
      <c r="J84" s="76">
        <f>J81</f>
        <v>130000</v>
      </c>
    </row>
    <row r="85" spans="1:10" ht="15.75">
      <c r="A85" s="623" t="s">
        <v>607</v>
      </c>
      <c r="B85" s="624"/>
      <c r="C85" s="624"/>
      <c r="D85" s="624"/>
      <c r="E85" s="624"/>
      <c r="F85" s="624"/>
      <c r="G85" s="624"/>
      <c r="H85" s="624"/>
      <c r="I85" s="624"/>
      <c r="J85" s="625"/>
    </row>
    <row r="86" spans="1:10" ht="28.5" customHeight="1">
      <c r="A86" s="77"/>
      <c r="B86" s="78" t="s">
        <v>268</v>
      </c>
      <c r="C86" s="163" t="s">
        <v>307</v>
      </c>
      <c r="D86" s="621" t="s">
        <v>308</v>
      </c>
      <c r="E86" s="622"/>
      <c r="F86" s="621" t="s">
        <v>309</v>
      </c>
      <c r="G86" s="622"/>
      <c r="H86" s="621" t="s">
        <v>319</v>
      </c>
      <c r="I86" s="622"/>
      <c r="J86" s="163" t="s">
        <v>312</v>
      </c>
    </row>
    <row r="87" spans="1:10" ht="13.5">
      <c r="A87" s="77"/>
      <c r="B87" s="80">
        <v>1</v>
      </c>
      <c r="C87" s="80">
        <v>2</v>
      </c>
      <c r="D87" s="619">
        <v>3</v>
      </c>
      <c r="E87" s="620"/>
      <c r="F87" s="619">
        <v>4</v>
      </c>
      <c r="G87" s="620"/>
      <c r="H87" s="619">
        <v>5</v>
      </c>
      <c r="I87" s="620"/>
      <c r="J87" s="80" t="s">
        <v>318</v>
      </c>
    </row>
    <row r="88" spans="1:10" ht="19.5" customHeight="1">
      <c r="A88" s="66"/>
      <c r="B88" s="67">
        <v>1</v>
      </c>
      <c r="C88" s="66" t="s">
        <v>608</v>
      </c>
      <c r="D88" s="613" t="s">
        <v>321</v>
      </c>
      <c r="E88" s="614"/>
      <c r="F88" s="615">
        <v>1000</v>
      </c>
      <c r="G88" s="616"/>
      <c r="H88" s="615">
        <v>25</v>
      </c>
      <c r="I88" s="616"/>
      <c r="J88" s="82">
        <f>F88*H88</f>
        <v>25000</v>
      </c>
    </row>
    <row r="89" spans="1:10" s="61" customFormat="1" ht="15.75" outlineLevel="1">
      <c r="A89" s="187" t="s">
        <v>284</v>
      </c>
      <c r="B89" s="184"/>
      <c r="C89" s="604" t="s">
        <v>284</v>
      </c>
      <c r="D89" s="604"/>
      <c r="E89" s="604"/>
      <c r="F89" s="604"/>
      <c r="G89" s="604"/>
      <c r="H89" s="604"/>
      <c r="I89" s="605"/>
      <c r="J89" s="76">
        <f>J88</f>
        <v>25000</v>
      </c>
    </row>
    <row r="90" spans="3:10" s="61" customFormat="1" ht="21" customHeight="1">
      <c r="C90" s="606" t="s">
        <v>325</v>
      </c>
      <c r="D90" s="606"/>
      <c r="E90" s="606"/>
      <c r="F90" s="606"/>
      <c r="G90" s="606"/>
      <c r="H90" s="606"/>
      <c r="I90" s="607"/>
      <c r="J90" s="103">
        <f>J29+J42+J55+J60+J67+J77+J84+J89</f>
        <v>42897099.996</v>
      </c>
    </row>
    <row r="93" spans="2:10" ht="12.75">
      <c r="B93" s="79" t="s">
        <v>140</v>
      </c>
      <c r="D93" s="124"/>
      <c r="E93" s="124"/>
      <c r="F93" s="125"/>
      <c r="I93" s="124" t="s">
        <v>581</v>
      </c>
      <c r="J93" s="124"/>
    </row>
    <row r="94" spans="9:10" ht="12.75">
      <c r="I94" s="601" t="s">
        <v>326</v>
      </c>
      <c r="J94" s="601"/>
    </row>
    <row r="96" spans="2:10" ht="12.75">
      <c r="B96" s="79" t="s">
        <v>579</v>
      </c>
      <c r="D96" s="124"/>
      <c r="E96" s="124"/>
      <c r="F96" s="125"/>
      <c r="I96" s="124" t="s">
        <v>580</v>
      </c>
      <c r="J96" s="124"/>
    </row>
    <row r="97" spans="9:10" ht="12.75">
      <c r="I97" s="601" t="s">
        <v>326</v>
      </c>
      <c r="J97" s="601"/>
    </row>
    <row r="99" spans="2:10" ht="12.75">
      <c r="B99" s="79" t="s">
        <v>327</v>
      </c>
      <c r="C99" s="124" t="s">
        <v>582</v>
      </c>
      <c r="D99" s="124"/>
      <c r="F99" s="598" t="s">
        <v>583</v>
      </c>
      <c r="G99" s="598"/>
      <c r="I99" s="124" t="s">
        <v>580</v>
      </c>
      <c r="J99" s="124"/>
    </row>
    <row r="100" spans="3:10" ht="12.75">
      <c r="C100" s="602" t="s">
        <v>142</v>
      </c>
      <c r="D100" s="602"/>
      <c r="F100" s="603" t="s">
        <v>145</v>
      </c>
      <c r="G100" s="603"/>
      <c r="I100" s="601" t="s">
        <v>326</v>
      </c>
      <c r="J100" s="601"/>
    </row>
    <row r="102" spans="2:3" ht="12.75">
      <c r="B102" s="79" t="s">
        <v>328</v>
      </c>
      <c r="C102" s="167">
        <v>43850</v>
      </c>
    </row>
  </sheetData>
  <sheetProtection/>
  <mergeCells count="137">
    <mergeCell ref="D88:E88"/>
    <mergeCell ref="F88:G88"/>
    <mergeCell ref="H88:I88"/>
    <mergeCell ref="E40:I40"/>
    <mergeCell ref="E41:I41"/>
    <mergeCell ref="A42:I42"/>
    <mergeCell ref="A85:J85"/>
    <mergeCell ref="D86:E86"/>
    <mergeCell ref="F86:G86"/>
    <mergeCell ref="C47:F47"/>
    <mergeCell ref="E31:I33"/>
    <mergeCell ref="J31:J33"/>
    <mergeCell ref="E34:I34"/>
    <mergeCell ref="E36:I36"/>
    <mergeCell ref="E38:I38"/>
    <mergeCell ref="E39:I39"/>
    <mergeCell ref="B5:J5"/>
    <mergeCell ref="E7:J7"/>
    <mergeCell ref="D9:J9"/>
    <mergeCell ref="A19:J19"/>
    <mergeCell ref="B20:B22"/>
    <mergeCell ref="C20:C22"/>
    <mergeCell ref="D20:D22"/>
    <mergeCell ref="E20:H20"/>
    <mergeCell ref="I20:I22"/>
    <mergeCell ref="J20:J22"/>
    <mergeCell ref="E21:E22"/>
    <mergeCell ref="F21:H21"/>
    <mergeCell ref="A29:I29"/>
    <mergeCell ref="A43:J43"/>
    <mergeCell ref="C44:F44"/>
    <mergeCell ref="H44:I44"/>
    <mergeCell ref="A30:J30"/>
    <mergeCell ref="B31:B33"/>
    <mergeCell ref="C31:C33"/>
    <mergeCell ref="D31:D33"/>
    <mergeCell ref="H47:I47"/>
    <mergeCell ref="C48:F48"/>
    <mergeCell ref="H48:I48"/>
    <mergeCell ref="C46:F46"/>
    <mergeCell ref="E37:I37"/>
    <mergeCell ref="C45:F45"/>
    <mergeCell ref="H45:I45"/>
    <mergeCell ref="H46:I46"/>
    <mergeCell ref="C49:F49"/>
    <mergeCell ref="H49:I49"/>
    <mergeCell ref="C50:F50"/>
    <mergeCell ref="H50:I50"/>
    <mergeCell ref="C51:F51"/>
    <mergeCell ref="H51:I51"/>
    <mergeCell ref="C52:F52"/>
    <mergeCell ref="H52:I52"/>
    <mergeCell ref="C53:F53"/>
    <mergeCell ref="H53:I53"/>
    <mergeCell ref="C54:F54"/>
    <mergeCell ref="H54:I54"/>
    <mergeCell ref="A55:I55"/>
    <mergeCell ref="A56:J56"/>
    <mergeCell ref="D57:E57"/>
    <mergeCell ref="H57:I57"/>
    <mergeCell ref="D58:E58"/>
    <mergeCell ref="H58:I58"/>
    <mergeCell ref="H59:I59"/>
    <mergeCell ref="A60:I60"/>
    <mergeCell ref="A61:J61"/>
    <mergeCell ref="D62:E62"/>
    <mergeCell ref="H62:I62"/>
    <mergeCell ref="D63:E63"/>
    <mergeCell ref="H63:I63"/>
    <mergeCell ref="D64:E64"/>
    <mergeCell ref="H64:I64"/>
    <mergeCell ref="D65:E65"/>
    <mergeCell ref="H65:I65"/>
    <mergeCell ref="A68:J68"/>
    <mergeCell ref="D69:E69"/>
    <mergeCell ref="F69:G69"/>
    <mergeCell ref="H69:I69"/>
    <mergeCell ref="D66:E66"/>
    <mergeCell ref="H66:I66"/>
    <mergeCell ref="A67:I67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H79:I79"/>
    <mergeCell ref="D74:E74"/>
    <mergeCell ref="F74:G74"/>
    <mergeCell ref="H74:I74"/>
    <mergeCell ref="D75:E75"/>
    <mergeCell ref="F75:G75"/>
    <mergeCell ref="H75:I75"/>
    <mergeCell ref="D81:E81"/>
    <mergeCell ref="F81:G81"/>
    <mergeCell ref="H81:I81"/>
    <mergeCell ref="D76:E76"/>
    <mergeCell ref="F76:G76"/>
    <mergeCell ref="H76:I76"/>
    <mergeCell ref="C77:I77"/>
    <mergeCell ref="A78:J78"/>
    <mergeCell ref="D79:E79"/>
    <mergeCell ref="F79:G79"/>
    <mergeCell ref="D83:E83"/>
    <mergeCell ref="F83:G83"/>
    <mergeCell ref="H83:I83"/>
    <mergeCell ref="D87:E87"/>
    <mergeCell ref="F87:G87"/>
    <mergeCell ref="C84:I84"/>
    <mergeCell ref="H86:I86"/>
    <mergeCell ref="H87:I87"/>
    <mergeCell ref="E13:G13"/>
    <mergeCell ref="H13:J13"/>
    <mergeCell ref="E14:G14"/>
    <mergeCell ref="H14:J14"/>
    <mergeCell ref="D82:E82"/>
    <mergeCell ref="F82:G82"/>
    <mergeCell ref="H82:I82"/>
    <mergeCell ref="D80:E80"/>
    <mergeCell ref="F80:G80"/>
    <mergeCell ref="H80:I80"/>
    <mergeCell ref="F99:G99"/>
    <mergeCell ref="E15:G15"/>
    <mergeCell ref="H15:J15"/>
    <mergeCell ref="I97:J97"/>
    <mergeCell ref="C100:D100"/>
    <mergeCell ref="F100:G100"/>
    <mergeCell ref="I100:J100"/>
    <mergeCell ref="C89:I89"/>
    <mergeCell ref="C90:I90"/>
    <mergeCell ref="I94:J9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zoomScale="75" zoomScaleNormal="75" zoomScalePageLayoutView="0" workbookViewId="0" topLeftCell="B1">
      <selection activeCell="D13" sqref="D13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215</v>
      </c>
    </row>
    <row r="2" ht="12.75">
      <c r="J2" s="126" t="s">
        <v>216</v>
      </c>
    </row>
    <row r="3" ht="12.75">
      <c r="J3" s="126"/>
    </row>
    <row r="4" ht="12.75">
      <c r="J4" s="126" t="s">
        <v>329</v>
      </c>
    </row>
    <row r="5" spans="2:10" s="60" customFormat="1" ht="18.75">
      <c r="B5" s="654" t="s">
        <v>263</v>
      </c>
      <c r="C5" s="654"/>
      <c r="D5" s="654"/>
      <c r="E5" s="654"/>
      <c r="F5" s="654"/>
      <c r="G5" s="654"/>
      <c r="H5" s="654"/>
      <c r="I5" s="654"/>
      <c r="J5" s="654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34.5" customHeight="1">
      <c r="B7" s="60" t="s">
        <v>264</v>
      </c>
      <c r="E7" s="655" t="s">
        <v>170</v>
      </c>
      <c r="F7" s="655"/>
      <c r="G7" s="655"/>
      <c r="H7" s="655"/>
      <c r="I7" s="655"/>
      <c r="J7" s="655"/>
    </row>
    <row r="8" spans="2:10" s="60" customFormat="1" ht="37.5" customHeight="1">
      <c r="B8" s="60" t="s">
        <v>265</v>
      </c>
      <c r="D8" s="655" t="s">
        <v>552</v>
      </c>
      <c r="E8" s="655"/>
      <c r="F8" s="655"/>
      <c r="G8" s="655"/>
      <c r="H8" s="655"/>
      <c r="I8" s="655"/>
      <c r="J8" s="655"/>
    </row>
    <row r="9" s="61" customFormat="1" ht="15.75">
      <c r="F9" s="62"/>
    </row>
    <row r="10" spans="2:6" s="61" customFormat="1" ht="15.75">
      <c r="B10" s="95" t="s">
        <v>448</v>
      </c>
      <c r="F10" s="62"/>
    </row>
    <row r="11" s="61" customFormat="1" ht="15.75">
      <c r="F11" s="62"/>
    </row>
    <row r="12" spans="2:10" s="61" customFormat="1" ht="45" customHeight="1">
      <c r="B12" s="137" t="s">
        <v>268</v>
      </c>
      <c r="C12" s="137" t="s">
        <v>449</v>
      </c>
      <c r="D12" s="137" t="s">
        <v>450</v>
      </c>
      <c r="E12" s="608" t="s">
        <v>451</v>
      </c>
      <c r="F12" s="608"/>
      <c r="G12" s="608"/>
      <c r="H12" s="608" t="s">
        <v>446</v>
      </c>
      <c r="I12" s="608"/>
      <c r="J12" s="608"/>
    </row>
    <row r="13" spans="2:10" s="61" customFormat="1" ht="78.75" customHeight="1">
      <c r="B13" s="130">
        <v>1</v>
      </c>
      <c r="C13" s="193" t="s">
        <v>679</v>
      </c>
      <c r="D13" s="130">
        <v>968</v>
      </c>
      <c r="E13" s="710">
        <f>H13/D13</f>
        <v>3521.443729338843</v>
      </c>
      <c r="F13" s="710"/>
      <c r="G13" s="710"/>
      <c r="H13" s="673">
        <v>3408757.53</v>
      </c>
      <c r="I13" s="674"/>
      <c r="J13" s="675"/>
    </row>
    <row r="14" spans="2:10" s="95" customFormat="1" ht="15.75">
      <c r="B14" s="132"/>
      <c r="C14" s="132" t="s">
        <v>169</v>
      </c>
      <c r="D14" s="133"/>
      <c r="E14" s="676"/>
      <c r="F14" s="676"/>
      <c r="G14" s="676"/>
      <c r="H14" s="677">
        <f>H13</f>
        <v>3408757.53</v>
      </c>
      <c r="I14" s="677"/>
      <c r="J14" s="677"/>
    </row>
    <row r="15" s="61" customFormat="1" ht="15.75">
      <c r="F15" s="62"/>
    </row>
    <row r="16" spans="2:10" s="95" customFormat="1" ht="15.75">
      <c r="B16" s="138" t="s">
        <v>447</v>
      </c>
      <c r="C16" s="138"/>
      <c r="D16" s="138"/>
      <c r="E16" s="138"/>
      <c r="F16" s="139"/>
      <c r="G16" s="138"/>
      <c r="H16" s="138"/>
      <c r="I16" s="138"/>
      <c r="J16" s="138"/>
    </row>
    <row r="17" spans="2:10" s="95" customFormat="1" ht="15.75">
      <c r="B17" s="138"/>
      <c r="C17" s="138"/>
      <c r="D17" s="138"/>
      <c r="E17" s="138"/>
      <c r="F17" s="139"/>
      <c r="G17" s="138"/>
      <c r="H17" s="138"/>
      <c r="I17" s="138"/>
      <c r="J17" s="138"/>
    </row>
    <row r="18" spans="1:10" s="61" customFormat="1" ht="23.25" customHeight="1">
      <c r="A18" s="624" t="s">
        <v>472</v>
      </c>
      <c r="B18" s="650"/>
      <c r="C18" s="650"/>
      <c r="D18" s="650"/>
      <c r="E18" s="650"/>
      <c r="F18" s="650"/>
      <c r="G18" s="650"/>
      <c r="H18" s="650"/>
      <c r="I18" s="650"/>
      <c r="J18" s="650"/>
    </row>
    <row r="19" spans="1:10" ht="33" customHeight="1">
      <c r="A19" s="77"/>
      <c r="B19" s="78" t="s">
        <v>268</v>
      </c>
      <c r="C19" s="63" t="s">
        <v>307</v>
      </c>
      <c r="D19" s="621" t="s">
        <v>330</v>
      </c>
      <c r="E19" s="622"/>
      <c r="F19" s="621" t="s">
        <v>331</v>
      </c>
      <c r="G19" s="622"/>
      <c r="H19" s="621" t="s">
        <v>332</v>
      </c>
      <c r="I19" s="622"/>
      <c r="J19" s="63" t="s">
        <v>312</v>
      </c>
    </row>
    <row r="20" spans="1:10" ht="13.5">
      <c r="A20" s="77"/>
      <c r="B20" s="80">
        <v>1</v>
      </c>
      <c r="C20" s="80">
        <v>2</v>
      </c>
      <c r="D20" s="619">
        <v>3</v>
      </c>
      <c r="E20" s="620"/>
      <c r="F20" s="619">
        <v>4</v>
      </c>
      <c r="G20" s="620"/>
      <c r="H20" s="619">
        <v>5</v>
      </c>
      <c r="I20" s="620"/>
      <c r="J20" s="80" t="s">
        <v>333</v>
      </c>
    </row>
    <row r="21" spans="1:10" s="61" customFormat="1" ht="15.75" outlineLevel="1">
      <c r="A21" s="66"/>
      <c r="B21" s="67">
        <v>1</v>
      </c>
      <c r="C21" s="75"/>
      <c r="D21" s="613"/>
      <c r="E21" s="614"/>
      <c r="F21" s="615"/>
      <c r="G21" s="616"/>
      <c r="H21" s="617"/>
      <c r="I21" s="618"/>
      <c r="J21" s="82">
        <f>D21*F21*H21</f>
        <v>0</v>
      </c>
    </row>
    <row r="22" spans="1:10" s="61" customFormat="1" ht="15.75" outlineLevel="1">
      <c r="A22" s="66"/>
      <c r="B22" s="67"/>
      <c r="C22" s="75"/>
      <c r="D22" s="613"/>
      <c r="E22" s="614"/>
      <c r="F22" s="615"/>
      <c r="G22" s="616"/>
      <c r="H22" s="617"/>
      <c r="I22" s="618"/>
      <c r="J22" s="82"/>
    </row>
    <row r="23" spans="1:10" s="61" customFormat="1" ht="15.75" outlineLevel="1">
      <c r="A23" s="83" t="s">
        <v>284</v>
      </c>
      <c r="B23" s="84"/>
      <c r="C23" s="604" t="s">
        <v>284</v>
      </c>
      <c r="D23" s="604"/>
      <c r="E23" s="604"/>
      <c r="F23" s="604"/>
      <c r="G23" s="604"/>
      <c r="H23" s="604"/>
      <c r="I23" s="605"/>
      <c r="J23" s="76">
        <f>J21</f>
        <v>0</v>
      </c>
    </row>
    <row r="24" spans="1:10" s="61" customFormat="1" ht="24" customHeight="1">
      <c r="A24" s="623" t="s">
        <v>334</v>
      </c>
      <c r="B24" s="624"/>
      <c r="C24" s="624"/>
      <c r="D24" s="624"/>
      <c r="E24" s="624"/>
      <c r="F24" s="624"/>
      <c r="G24" s="624"/>
      <c r="H24" s="624"/>
      <c r="I24" s="624"/>
      <c r="J24" s="624"/>
    </row>
    <row r="25" spans="1:10" ht="27">
      <c r="A25" s="77"/>
      <c r="B25" s="97" t="s">
        <v>268</v>
      </c>
      <c r="C25" s="63" t="s">
        <v>307</v>
      </c>
      <c r="D25" s="631" t="s">
        <v>308</v>
      </c>
      <c r="E25" s="631"/>
      <c r="F25" s="63" t="s">
        <v>309</v>
      </c>
      <c r="G25" s="63" t="s">
        <v>310</v>
      </c>
      <c r="H25" s="631" t="s">
        <v>311</v>
      </c>
      <c r="I25" s="631"/>
      <c r="J25" s="63" t="s">
        <v>312</v>
      </c>
    </row>
    <row r="26" spans="1:10" s="99" customFormat="1" ht="12.75">
      <c r="A26" s="98"/>
      <c r="B26" s="80">
        <v>1</v>
      </c>
      <c r="C26" s="80">
        <v>2</v>
      </c>
      <c r="D26" s="619">
        <v>3</v>
      </c>
      <c r="E26" s="620"/>
      <c r="F26" s="80">
        <v>4</v>
      </c>
      <c r="G26" s="80">
        <v>5</v>
      </c>
      <c r="H26" s="619">
        <v>6</v>
      </c>
      <c r="I26" s="620"/>
      <c r="J26" s="80" t="s">
        <v>313</v>
      </c>
    </row>
    <row r="27" spans="1:10" s="61" customFormat="1" ht="15.75" outlineLevel="1">
      <c r="A27" s="66"/>
      <c r="B27" s="67">
        <v>1</v>
      </c>
      <c r="C27" s="66" t="s">
        <v>473</v>
      </c>
      <c r="D27" s="75" t="s">
        <v>315</v>
      </c>
      <c r="E27" s="100"/>
      <c r="F27" s="81">
        <v>6</v>
      </c>
      <c r="G27" s="101">
        <v>433.83</v>
      </c>
      <c r="H27" s="613">
        <v>12</v>
      </c>
      <c r="I27" s="614"/>
      <c r="J27" s="74">
        <v>31234.68</v>
      </c>
    </row>
    <row r="28" spans="1:10" s="61" customFormat="1" ht="30" customHeight="1" outlineLevel="1">
      <c r="A28" s="66"/>
      <c r="B28" s="67">
        <v>2</v>
      </c>
      <c r="C28" s="66" t="s">
        <v>336</v>
      </c>
      <c r="D28" s="708" t="s">
        <v>337</v>
      </c>
      <c r="E28" s="709"/>
      <c r="F28" s="81"/>
      <c r="G28" s="101"/>
      <c r="H28" s="613">
        <v>12</v>
      </c>
      <c r="I28" s="614"/>
      <c r="J28" s="74">
        <f>F28*G28*H28</f>
        <v>0</v>
      </c>
    </row>
    <row r="29" spans="1:10" s="61" customFormat="1" ht="15.75" outlineLevel="1">
      <c r="A29" s="114"/>
      <c r="B29" s="102">
        <v>3</v>
      </c>
      <c r="C29" s="66" t="s">
        <v>338</v>
      </c>
      <c r="D29" s="75" t="s">
        <v>339</v>
      </c>
      <c r="E29" s="100"/>
      <c r="F29" s="81"/>
      <c r="G29" s="101"/>
      <c r="H29" s="613">
        <v>12</v>
      </c>
      <c r="I29" s="614"/>
      <c r="J29" s="74">
        <f>F29*G29*H29</f>
        <v>0</v>
      </c>
    </row>
    <row r="30" spans="1:10" s="61" customFormat="1" ht="15.75" outlineLevel="1">
      <c r="A30" s="114"/>
      <c r="B30" s="102">
        <v>4</v>
      </c>
      <c r="C30" s="66" t="s">
        <v>340</v>
      </c>
      <c r="D30" s="75" t="s">
        <v>339</v>
      </c>
      <c r="E30" s="100"/>
      <c r="F30" s="81">
        <v>1</v>
      </c>
      <c r="G30" s="101">
        <v>81.4</v>
      </c>
      <c r="H30" s="613">
        <v>12</v>
      </c>
      <c r="I30" s="614"/>
      <c r="J30" s="74">
        <f>F30*G30*H30</f>
        <v>976.8000000000001</v>
      </c>
    </row>
    <row r="31" spans="1:10" s="61" customFormat="1" ht="15.75" outlineLevel="1">
      <c r="A31" s="114"/>
      <c r="B31" s="102">
        <v>5</v>
      </c>
      <c r="C31" s="66" t="s">
        <v>314</v>
      </c>
      <c r="D31" s="75" t="s">
        <v>341</v>
      </c>
      <c r="E31" s="100"/>
      <c r="F31" s="81"/>
      <c r="G31" s="101"/>
      <c r="H31" s="613">
        <v>12</v>
      </c>
      <c r="I31" s="614"/>
      <c r="J31" s="74">
        <f>F31*G31*H31</f>
        <v>0</v>
      </c>
    </row>
    <row r="32" spans="1:10" s="61" customFormat="1" ht="15.75" outlineLevel="1">
      <c r="A32" s="114"/>
      <c r="B32" s="102">
        <v>6</v>
      </c>
      <c r="C32" s="66" t="s">
        <v>342</v>
      </c>
      <c r="D32" s="678" t="s">
        <v>343</v>
      </c>
      <c r="E32" s="679"/>
      <c r="F32" s="81"/>
      <c r="G32" s="101"/>
      <c r="H32" s="613">
        <v>12</v>
      </c>
      <c r="I32" s="614"/>
      <c r="J32" s="74">
        <f>F32*G32*H32</f>
        <v>0</v>
      </c>
    </row>
    <row r="33" spans="1:10" s="61" customFormat="1" ht="15.75" outlineLevel="1">
      <c r="A33" s="626" t="s">
        <v>284</v>
      </c>
      <c r="B33" s="604"/>
      <c r="C33" s="604"/>
      <c r="D33" s="604"/>
      <c r="E33" s="604"/>
      <c r="F33" s="604"/>
      <c r="G33" s="604"/>
      <c r="H33" s="604"/>
      <c r="I33" s="605"/>
      <c r="J33" s="103">
        <f>SUM(J27:J32)</f>
        <v>32211.48</v>
      </c>
    </row>
    <row r="34" spans="1:10" s="61" customFormat="1" ht="15.75">
      <c r="A34" s="623" t="s">
        <v>344</v>
      </c>
      <c r="B34" s="624"/>
      <c r="C34" s="624"/>
      <c r="D34" s="624"/>
      <c r="E34" s="624"/>
      <c r="F34" s="624"/>
      <c r="G34" s="624"/>
      <c r="H34" s="624"/>
      <c r="I34" s="624"/>
      <c r="J34" s="624"/>
    </row>
    <row r="35" spans="1:10" s="61" customFormat="1" ht="31.5" outlineLevel="1">
      <c r="A35" s="66"/>
      <c r="B35" s="67">
        <v>1</v>
      </c>
      <c r="C35" s="66" t="s">
        <v>345</v>
      </c>
      <c r="D35" s="678" t="s">
        <v>474</v>
      </c>
      <c r="E35" s="679"/>
      <c r="F35" s="68"/>
      <c r="G35" s="104"/>
      <c r="H35" s="629">
        <v>12</v>
      </c>
      <c r="I35" s="630"/>
      <c r="J35" s="74">
        <f>F35*G35*H35</f>
        <v>0</v>
      </c>
    </row>
    <row r="36" spans="1:10" s="61" customFormat="1" ht="15.75" outlineLevel="1">
      <c r="A36" s="626" t="s">
        <v>284</v>
      </c>
      <c r="B36" s="604"/>
      <c r="C36" s="604"/>
      <c r="D36" s="604"/>
      <c r="E36" s="604"/>
      <c r="F36" s="604"/>
      <c r="G36" s="604"/>
      <c r="H36" s="604"/>
      <c r="I36" s="605"/>
      <c r="J36" s="76">
        <f>SUM(J35:J35)</f>
        <v>0</v>
      </c>
    </row>
    <row r="37" spans="1:10" s="61" customFormat="1" ht="15.75">
      <c r="A37" s="623" t="s">
        <v>347</v>
      </c>
      <c r="B37" s="624"/>
      <c r="C37" s="624"/>
      <c r="D37" s="624"/>
      <c r="E37" s="624"/>
      <c r="F37" s="624"/>
      <c r="G37" s="624"/>
      <c r="H37" s="624"/>
      <c r="I37" s="624"/>
      <c r="J37" s="624"/>
    </row>
    <row r="38" spans="1:10" s="61" customFormat="1" ht="15.75" outlineLevel="1">
      <c r="A38" s="66"/>
      <c r="B38" s="67">
        <v>1</v>
      </c>
      <c r="C38" s="75" t="s">
        <v>348</v>
      </c>
      <c r="D38" s="678" t="s">
        <v>349</v>
      </c>
      <c r="E38" s="679"/>
      <c r="F38" s="164">
        <v>8271.29</v>
      </c>
      <c r="G38" s="165">
        <v>4.03</v>
      </c>
      <c r="H38" s="613">
        <v>12</v>
      </c>
      <c r="I38" s="614"/>
      <c r="J38" s="74">
        <v>469558.19</v>
      </c>
    </row>
    <row r="39" spans="1:10" s="61" customFormat="1" ht="15.75" outlineLevel="1">
      <c r="A39" s="66"/>
      <c r="B39" s="67">
        <v>2</v>
      </c>
      <c r="C39" s="75" t="s">
        <v>350</v>
      </c>
      <c r="D39" s="678" t="s">
        <v>351</v>
      </c>
      <c r="E39" s="679"/>
      <c r="F39" s="166">
        <v>117.672</v>
      </c>
      <c r="G39" s="165">
        <v>897.01</v>
      </c>
      <c r="H39" s="613">
        <v>12</v>
      </c>
      <c r="I39" s="614"/>
      <c r="J39" s="74">
        <f>F39*G39*H39</f>
        <v>1266635.5286400001</v>
      </c>
    </row>
    <row r="40" spans="1:10" s="61" customFormat="1" ht="15.75" outlineLevel="1">
      <c r="A40" s="66"/>
      <c r="B40" s="67">
        <v>3</v>
      </c>
      <c r="C40" s="75" t="s">
        <v>352</v>
      </c>
      <c r="D40" s="678" t="s">
        <v>353</v>
      </c>
      <c r="E40" s="679"/>
      <c r="F40" s="166">
        <v>125.289</v>
      </c>
      <c r="G40" s="165">
        <v>14.83</v>
      </c>
      <c r="H40" s="613">
        <v>12</v>
      </c>
      <c r="I40" s="614"/>
      <c r="J40" s="74">
        <v>80864.47</v>
      </c>
    </row>
    <row r="41" spans="1:10" s="61" customFormat="1" ht="15.75" outlineLevel="1">
      <c r="A41" s="66"/>
      <c r="B41" s="67">
        <v>4</v>
      </c>
      <c r="C41" s="75" t="s">
        <v>354</v>
      </c>
      <c r="D41" s="678" t="s">
        <v>353</v>
      </c>
      <c r="E41" s="679"/>
      <c r="F41" s="164">
        <v>131</v>
      </c>
      <c r="G41" s="165">
        <v>48.155</v>
      </c>
      <c r="H41" s="613">
        <v>12</v>
      </c>
      <c r="I41" s="614"/>
      <c r="J41" s="74">
        <v>84919.23</v>
      </c>
    </row>
    <row r="42" spans="1:10" s="61" customFormat="1" ht="15" customHeight="1" outlineLevel="1">
      <c r="A42" s="66"/>
      <c r="B42" s="67">
        <v>5</v>
      </c>
      <c r="C42" s="75" t="s">
        <v>355</v>
      </c>
      <c r="D42" s="678" t="s">
        <v>353</v>
      </c>
      <c r="E42" s="679"/>
      <c r="F42" s="164">
        <v>287</v>
      </c>
      <c r="G42" s="165">
        <v>22.93</v>
      </c>
      <c r="H42" s="613">
        <v>12</v>
      </c>
      <c r="I42" s="614"/>
      <c r="J42" s="74">
        <v>82053.7</v>
      </c>
    </row>
    <row r="43" spans="1:10" s="61" customFormat="1" ht="15.75" outlineLevel="1">
      <c r="A43" s="66"/>
      <c r="B43" s="67">
        <v>6</v>
      </c>
      <c r="C43" s="75" t="s">
        <v>471</v>
      </c>
      <c r="D43" s="678" t="s">
        <v>353</v>
      </c>
      <c r="E43" s="679"/>
      <c r="F43" s="164">
        <v>19.512</v>
      </c>
      <c r="G43" s="165">
        <v>557.76</v>
      </c>
      <c r="H43" s="613">
        <v>12</v>
      </c>
      <c r="I43" s="614"/>
      <c r="J43" s="74">
        <v>132734.94</v>
      </c>
    </row>
    <row r="44" spans="1:10" s="61" customFormat="1" ht="15.75" outlineLevel="1">
      <c r="A44" s="626" t="s">
        <v>284</v>
      </c>
      <c r="B44" s="604"/>
      <c r="C44" s="604"/>
      <c r="D44" s="604"/>
      <c r="E44" s="604"/>
      <c r="F44" s="604"/>
      <c r="G44" s="604"/>
      <c r="H44" s="604"/>
      <c r="I44" s="605"/>
      <c r="J44" s="76">
        <f>SUM(J38:J43)</f>
        <v>2116766.05864</v>
      </c>
    </row>
    <row r="45" spans="1:10" s="61" customFormat="1" ht="27.75" customHeight="1">
      <c r="A45" s="623" t="s">
        <v>480</v>
      </c>
      <c r="B45" s="624"/>
      <c r="C45" s="624"/>
      <c r="D45" s="624"/>
      <c r="E45" s="624"/>
      <c r="F45" s="624"/>
      <c r="G45" s="624"/>
      <c r="H45" s="624"/>
      <c r="I45" s="624"/>
      <c r="J45" s="624"/>
    </row>
    <row r="46" spans="1:10" ht="27">
      <c r="A46" s="77"/>
      <c r="B46" s="97" t="s">
        <v>268</v>
      </c>
      <c r="C46" s="63" t="s">
        <v>307</v>
      </c>
      <c r="D46" s="631" t="s">
        <v>308</v>
      </c>
      <c r="E46" s="631"/>
      <c r="F46" s="63" t="s">
        <v>309</v>
      </c>
      <c r="G46" s="63" t="s">
        <v>310</v>
      </c>
      <c r="H46" s="631" t="s">
        <v>311</v>
      </c>
      <c r="I46" s="631"/>
      <c r="J46" s="63" t="s">
        <v>312</v>
      </c>
    </row>
    <row r="47" spans="1:10" s="99" customFormat="1" ht="12.75">
      <c r="A47" s="98"/>
      <c r="B47" s="80">
        <v>1</v>
      </c>
      <c r="C47" s="80">
        <v>2</v>
      </c>
      <c r="D47" s="619">
        <v>3</v>
      </c>
      <c r="E47" s="620"/>
      <c r="F47" s="80">
        <v>4</v>
      </c>
      <c r="G47" s="80">
        <v>5</v>
      </c>
      <c r="H47" s="619">
        <v>6</v>
      </c>
      <c r="I47" s="620"/>
      <c r="J47" s="80" t="s">
        <v>313</v>
      </c>
    </row>
    <row r="48" spans="1:10" s="95" customFormat="1" ht="31.5" outlineLevel="2">
      <c r="A48" s="90"/>
      <c r="B48" s="91" t="s">
        <v>356</v>
      </c>
      <c r="C48" s="90" t="s">
        <v>357</v>
      </c>
      <c r="D48" s="704" t="s">
        <v>291</v>
      </c>
      <c r="E48" s="705"/>
      <c r="F48" s="106" t="s">
        <v>291</v>
      </c>
      <c r="G48" s="106" t="s">
        <v>291</v>
      </c>
      <c r="H48" s="706" t="s">
        <v>291</v>
      </c>
      <c r="I48" s="707"/>
      <c r="J48" s="94"/>
    </row>
    <row r="49" spans="1:10" s="61" customFormat="1" ht="63" outlineLevel="2">
      <c r="A49" s="66"/>
      <c r="B49" s="107" t="s">
        <v>292</v>
      </c>
      <c r="C49" s="66" t="s">
        <v>358</v>
      </c>
      <c r="D49" s="627" t="s">
        <v>359</v>
      </c>
      <c r="E49" s="628"/>
      <c r="F49" s="105">
        <v>1</v>
      </c>
      <c r="G49" s="183" t="s">
        <v>629</v>
      </c>
      <c r="H49" s="629">
        <v>12</v>
      </c>
      <c r="I49" s="630"/>
      <c r="J49" s="74">
        <v>211498.81</v>
      </c>
    </row>
    <row r="50" spans="1:10" s="61" customFormat="1" ht="45.75" customHeight="1" outlineLevel="2">
      <c r="A50" s="66"/>
      <c r="B50" s="67" t="s">
        <v>294</v>
      </c>
      <c r="C50" s="66" t="s">
        <v>360</v>
      </c>
      <c r="D50" s="627" t="s">
        <v>361</v>
      </c>
      <c r="E50" s="628"/>
      <c r="F50" s="105"/>
      <c r="G50" s="101"/>
      <c r="H50" s="629">
        <v>1</v>
      </c>
      <c r="I50" s="630"/>
      <c r="J50" s="74">
        <f aca="true" t="shared" si="0" ref="J50:J61">F50*G50*H50</f>
        <v>0</v>
      </c>
    </row>
    <row r="51" spans="1:10" s="61" customFormat="1" ht="63" outlineLevel="2">
      <c r="A51" s="66"/>
      <c r="B51" s="107" t="s">
        <v>362</v>
      </c>
      <c r="C51" s="66" t="s">
        <v>363</v>
      </c>
      <c r="D51" s="627" t="s">
        <v>359</v>
      </c>
      <c r="E51" s="628"/>
      <c r="F51" s="105"/>
      <c r="G51" s="101"/>
      <c r="H51" s="629">
        <v>12</v>
      </c>
      <c r="I51" s="630"/>
      <c r="J51" s="74">
        <f>F51*G51*H51</f>
        <v>0</v>
      </c>
    </row>
    <row r="52" spans="1:10" s="61" customFormat="1" ht="47.25" outlineLevel="2">
      <c r="A52" s="66"/>
      <c r="B52" s="67" t="s">
        <v>364</v>
      </c>
      <c r="C52" s="66" t="s">
        <v>365</v>
      </c>
      <c r="D52" s="627" t="s">
        <v>361</v>
      </c>
      <c r="E52" s="628"/>
      <c r="F52" s="105">
        <v>1</v>
      </c>
      <c r="G52" s="101">
        <v>2110</v>
      </c>
      <c r="H52" s="629">
        <v>4</v>
      </c>
      <c r="I52" s="630"/>
      <c r="J52" s="74">
        <f t="shared" si="0"/>
        <v>8440</v>
      </c>
    </row>
    <row r="53" spans="1:10" s="61" customFormat="1" ht="31.5" outlineLevel="2">
      <c r="A53" s="66"/>
      <c r="B53" s="67" t="s">
        <v>366</v>
      </c>
      <c r="C53" s="66" t="s">
        <v>367</v>
      </c>
      <c r="D53" s="627"/>
      <c r="E53" s="628"/>
      <c r="F53" s="105"/>
      <c r="G53" s="101"/>
      <c r="H53" s="629"/>
      <c r="I53" s="630"/>
      <c r="J53" s="74"/>
    </row>
    <row r="54" spans="1:10" s="61" customFormat="1" ht="63" customHeight="1" outlineLevel="2">
      <c r="A54" s="66"/>
      <c r="B54" s="67"/>
      <c r="C54" s="66" t="s">
        <v>368</v>
      </c>
      <c r="D54" s="627" t="s">
        <v>369</v>
      </c>
      <c r="E54" s="628"/>
      <c r="F54" s="105">
        <v>10</v>
      </c>
      <c r="G54" s="101">
        <v>1350</v>
      </c>
      <c r="H54" s="629">
        <v>1</v>
      </c>
      <c r="I54" s="630"/>
      <c r="J54" s="74">
        <f t="shared" si="0"/>
        <v>13500</v>
      </c>
    </row>
    <row r="55" spans="1:10" s="61" customFormat="1" ht="31.5" outlineLevel="2">
      <c r="A55" s="66"/>
      <c r="B55" s="67" t="s">
        <v>370</v>
      </c>
      <c r="C55" s="66" t="s">
        <v>371</v>
      </c>
      <c r="D55" s="627"/>
      <c r="E55" s="628"/>
      <c r="F55" s="105"/>
      <c r="G55" s="101"/>
      <c r="H55" s="629"/>
      <c r="I55" s="630"/>
      <c r="J55" s="74"/>
    </row>
    <row r="56" spans="1:10" s="61" customFormat="1" ht="21" customHeight="1" outlineLevel="2">
      <c r="A56" s="66"/>
      <c r="B56" s="67"/>
      <c r="C56" s="66" t="s">
        <v>372</v>
      </c>
      <c r="D56" s="627" t="s">
        <v>373</v>
      </c>
      <c r="E56" s="628"/>
      <c r="F56" s="105">
        <v>1</v>
      </c>
      <c r="G56" s="101">
        <v>6160</v>
      </c>
      <c r="H56" s="629">
        <v>4</v>
      </c>
      <c r="I56" s="630"/>
      <c r="J56" s="74">
        <f t="shared" si="0"/>
        <v>24640</v>
      </c>
    </row>
    <row r="57" spans="1:10" s="61" customFormat="1" ht="18" customHeight="1" outlineLevel="2">
      <c r="A57" s="66"/>
      <c r="B57" s="67"/>
      <c r="C57" s="66" t="s">
        <v>374</v>
      </c>
      <c r="D57" s="627" t="s">
        <v>369</v>
      </c>
      <c r="E57" s="628"/>
      <c r="F57" s="105">
        <v>4</v>
      </c>
      <c r="G57" s="101">
        <v>3500</v>
      </c>
      <c r="H57" s="629">
        <v>1</v>
      </c>
      <c r="I57" s="630"/>
      <c r="J57" s="74">
        <f t="shared" si="0"/>
        <v>14000</v>
      </c>
    </row>
    <row r="58" spans="1:10" s="61" customFormat="1" ht="20.25" customHeight="1" outlineLevel="2">
      <c r="A58" s="66"/>
      <c r="B58" s="67"/>
      <c r="C58" s="66" t="s">
        <v>375</v>
      </c>
      <c r="D58" s="627" t="s">
        <v>376</v>
      </c>
      <c r="E58" s="628"/>
      <c r="F58" s="105">
        <v>33</v>
      </c>
      <c r="G58" s="101">
        <v>250</v>
      </c>
      <c r="H58" s="629">
        <v>1</v>
      </c>
      <c r="I58" s="630"/>
      <c r="J58" s="74">
        <f t="shared" si="0"/>
        <v>8250</v>
      </c>
    </row>
    <row r="59" spans="1:10" s="61" customFormat="1" ht="20.25" customHeight="1" outlineLevel="2">
      <c r="A59" s="66"/>
      <c r="B59" s="67"/>
      <c r="C59" s="66" t="s">
        <v>377</v>
      </c>
      <c r="D59" s="627" t="s">
        <v>378</v>
      </c>
      <c r="E59" s="628"/>
      <c r="F59" s="105"/>
      <c r="G59" s="101"/>
      <c r="H59" s="629">
        <v>12</v>
      </c>
      <c r="I59" s="630"/>
      <c r="J59" s="74">
        <f t="shared" si="0"/>
        <v>0</v>
      </c>
    </row>
    <row r="60" spans="1:10" s="61" customFormat="1" ht="20.25" customHeight="1" outlineLevel="2">
      <c r="A60" s="66"/>
      <c r="B60" s="67" t="s">
        <v>379</v>
      </c>
      <c r="C60" s="66" t="s">
        <v>380</v>
      </c>
      <c r="D60" s="627" t="s">
        <v>376</v>
      </c>
      <c r="E60" s="628"/>
      <c r="F60" s="105"/>
      <c r="G60" s="101"/>
      <c r="H60" s="629">
        <v>1</v>
      </c>
      <c r="I60" s="630"/>
      <c r="J60" s="74">
        <f t="shared" si="0"/>
        <v>0</v>
      </c>
    </row>
    <row r="61" spans="1:10" s="61" customFormat="1" ht="27" customHeight="1" outlineLevel="2">
      <c r="A61" s="66"/>
      <c r="B61" s="67" t="s">
        <v>381</v>
      </c>
      <c r="C61" s="66" t="s">
        <v>382</v>
      </c>
      <c r="D61" s="627" t="s">
        <v>383</v>
      </c>
      <c r="E61" s="628"/>
      <c r="F61" s="105"/>
      <c r="G61" s="101"/>
      <c r="H61" s="629">
        <v>12</v>
      </c>
      <c r="I61" s="630"/>
      <c r="J61" s="74">
        <f t="shared" si="0"/>
        <v>0</v>
      </c>
    </row>
    <row r="62" spans="1:10" s="95" customFormat="1" ht="31.5" outlineLevel="2">
      <c r="A62" s="90"/>
      <c r="B62" s="91" t="s">
        <v>384</v>
      </c>
      <c r="C62" s="90" t="s">
        <v>385</v>
      </c>
      <c r="D62" s="704" t="s">
        <v>291</v>
      </c>
      <c r="E62" s="705"/>
      <c r="F62" s="106" t="s">
        <v>291</v>
      </c>
      <c r="G62" s="106" t="s">
        <v>291</v>
      </c>
      <c r="H62" s="706" t="s">
        <v>291</v>
      </c>
      <c r="I62" s="707"/>
      <c r="J62" s="94"/>
    </row>
    <row r="63" spans="1:10" s="61" customFormat="1" ht="78.75" outlineLevel="2">
      <c r="A63" s="66"/>
      <c r="B63" s="67" t="s">
        <v>297</v>
      </c>
      <c r="C63" s="66" t="s">
        <v>386</v>
      </c>
      <c r="D63" s="627" t="s">
        <v>387</v>
      </c>
      <c r="E63" s="628">
        <v>68</v>
      </c>
      <c r="F63" s="105"/>
      <c r="G63" s="101"/>
      <c r="H63" s="629">
        <v>1</v>
      </c>
      <c r="I63" s="630"/>
      <c r="J63" s="74">
        <f aca="true" t="shared" si="1" ref="J63:J68">G63*H63*I63</f>
        <v>0</v>
      </c>
    </row>
    <row r="64" spans="1:10" s="61" customFormat="1" ht="31.5" outlineLevel="2">
      <c r="A64" s="66"/>
      <c r="B64" s="67" t="s">
        <v>299</v>
      </c>
      <c r="C64" s="66" t="s">
        <v>388</v>
      </c>
      <c r="D64" s="627" t="s">
        <v>389</v>
      </c>
      <c r="E64" s="628"/>
      <c r="F64" s="105">
        <v>1</v>
      </c>
      <c r="G64" s="101">
        <v>1350</v>
      </c>
      <c r="H64" s="629">
        <v>12</v>
      </c>
      <c r="I64" s="630"/>
      <c r="J64" s="74">
        <f>G64*H64</f>
        <v>16200</v>
      </c>
    </row>
    <row r="65" spans="1:10" s="61" customFormat="1" ht="47.25" outlineLevel="2">
      <c r="A65" s="66"/>
      <c r="B65" s="67" t="s">
        <v>301</v>
      </c>
      <c r="C65" s="66" t="s">
        <v>390</v>
      </c>
      <c r="D65" s="627" t="s">
        <v>389</v>
      </c>
      <c r="E65" s="628"/>
      <c r="F65" s="105">
        <v>1</v>
      </c>
      <c r="G65" s="101">
        <v>240</v>
      </c>
      <c r="H65" s="629">
        <v>12</v>
      </c>
      <c r="I65" s="630"/>
      <c r="J65" s="74">
        <f>G65*H65</f>
        <v>2880</v>
      </c>
    </row>
    <row r="66" spans="1:10" s="61" customFormat="1" ht="31.5" outlineLevel="2">
      <c r="A66" s="66"/>
      <c r="B66" s="67" t="s">
        <v>303</v>
      </c>
      <c r="C66" s="66" t="s">
        <v>391</v>
      </c>
      <c r="D66" s="627" t="s">
        <v>389</v>
      </c>
      <c r="E66" s="628"/>
      <c r="F66" s="105"/>
      <c r="G66" s="101"/>
      <c r="H66" s="629">
        <v>12</v>
      </c>
      <c r="I66" s="630"/>
      <c r="J66" s="74">
        <f t="shared" si="1"/>
        <v>0</v>
      </c>
    </row>
    <row r="67" spans="1:10" s="61" customFormat="1" ht="47.25" outlineLevel="2">
      <c r="A67" s="66"/>
      <c r="B67" s="67" t="s">
        <v>392</v>
      </c>
      <c r="C67" s="66" t="s">
        <v>393</v>
      </c>
      <c r="D67" s="627" t="s">
        <v>387</v>
      </c>
      <c r="E67" s="628">
        <v>68</v>
      </c>
      <c r="F67" s="105"/>
      <c r="G67" s="101"/>
      <c r="H67" s="629">
        <v>1</v>
      </c>
      <c r="I67" s="630"/>
      <c r="J67" s="74">
        <f t="shared" si="1"/>
        <v>0</v>
      </c>
    </row>
    <row r="68" spans="1:10" s="61" customFormat="1" ht="31.5" outlineLevel="2">
      <c r="A68" s="66"/>
      <c r="B68" s="67" t="s">
        <v>394</v>
      </c>
      <c r="C68" s="66" t="s">
        <v>395</v>
      </c>
      <c r="D68" s="627" t="s">
        <v>396</v>
      </c>
      <c r="E68" s="628">
        <v>68</v>
      </c>
      <c r="F68" s="105"/>
      <c r="G68" s="101"/>
      <c r="H68" s="629">
        <v>1</v>
      </c>
      <c r="I68" s="630"/>
      <c r="J68" s="74">
        <f t="shared" si="1"/>
        <v>0</v>
      </c>
    </row>
    <row r="69" spans="1:10" s="61" customFormat="1" ht="15.75" outlineLevel="2">
      <c r="A69" s="626" t="s">
        <v>284</v>
      </c>
      <c r="B69" s="604"/>
      <c r="C69" s="604"/>
      <c r="D69" s="604"/>
      <c r="E69" s="604"/>
      <c r="F69" s="604"/>
      <c r="G69" s="604"/>
      <c r="H69" s="604"/>
      <c r="I69" s="605"/>
      <c r="J69" s="103">
        <f>SUM(J49:J68)</f>
        <v>299408.81</v>
      </c>
    </row>
    <row r="70" spans="1:10" s="61" customFormat="1" ht="24" customHeight="1">
      <c r="A70" s="623" t="s">
        <v>481</v>
      </c>
      <c r="B70" s="624"/>
      <c r="C70" s="624"/>
      <c r="D70" s="624"/>
      <c r="E70" s="624"/>
      <c r="F70" s="624"/>
      <c r="G70" s="624"/>
      <c r="H70" s="624"/>
      <c r="I70" s="624"/>
      <c r="J70" s="624"/>
    </row>
    <row r="71" spans="1:10" ht="27">
      <c r="A71" s="77"/>
      <c r="B71" s="97" t="s">
        <v>268</v>
      </c>
      <c r="C71" s="63" t="s">
        <v>307</v>
      </c>
      <c r="D71" s="631" t="s">
        <v>308</v>
      </c>
      <c r="E71" s="631"/>
      <c r="F71" s="63" t="s">
        <v>309</v>
      </c>
      <c r="G71" s="63" t="s">
        <v>310</v>
      </c>
      <c r="H71" s="631" t="s">
        <v>311</v>
      </c>
      <c r="I71" s="631"/>
      <c r="J71" s="63" t="s">
        <v>312</v>
      </c>
    </row>
    <row r="72" spans="1:10" s="99" customFormat="1" ht="12.75">
      <c r="A72" s="98"/>
      <c r="B72" s="80">
        <v>1</v>
      </c>
      <c r="C72" s="80">
        <v>2</v>
      </c>
      <c r="D72" s="619">
        <v>3</v>
      </c>
      <c r="E72" s="620"/>
      <c r="F72" s="80">
        <v>4</v>
      </c>
      <c r="G72" s="80">
        <v>5</v>
      </c>
      <c r="H72" s="619">
        <v>6</v>
      </c>
      <c r="I72" s="620"/>
      <c r="J72" s="80" t="s">
        <v>313</v>
      </c>
    </row>
    <row r="73" spans="1:10" s="61" customFormat="1" ht="31.5" outlineLevel="2">
      <c r="A73" s="66"/>
      <c r="B73" s="67">
        <v>1</v>
      </c>
      <c r="C73" s="66" t="s">
        <v>397</v>
      </c>
      <c r="D73" s="627" t="s">
        <v>369</v>
      </c>
      <c r="E73" s="628"/>
      <c r="F73" s="70">
        <v>1</v>
      </c>
      <c r="G73" s="101">
        <v>1328.03</v>
      </c>
      <c r="H73" s="629">
        <v>12</v>
      </c>
      <c r="I73" s="630"/>
      <c r="J73" s="74">
        <f aca="true" t="shared" si="2" ref="J73:J82">F73*G73*H73</f>
        <v>15936.36</v>
      </c>
    </row>
    <row r="74" spans="1:10" s="61" customFormat="1" ht="31.5" outlineLevel="2">
      <c r="A74" s="66"/>
      <c r="B74" s="67">
        <v>2</v>
      </c>
      <c r="C74" s="66" t="s">
        <v>398</v>
      </c>
      <c r="D74" s="627" t="s">
        <v>369</v>
      </c>
      <c r="E74" s="628"/>
      <c r="F74" s="70">
        <v>1</v>
      </c>
      <c r="G74" s="101">
        <v>290</v>
      </c>
      <c r="H74" s="629">
        <v>12</v>
      </c>
      <c r="I74" s="630"/>
      <c r="J74" s="74">
        <f t="shared" si="2"/>
        <v>3480</v>
      </c>
    </row>
    <row r="75" spans="1:10" s="61" customFormat="1" ht="31.5" outlineLevel="2">
      <c r="A75" s="66"/>
      <c r="B75" s="67">
        <v>3</v>
      </c>
      <c r="C75" s="66" t="s">
        <v>399</v>
      </c>
      <c r="D75" s="627" t="s">
        <v>400</v>
      </c>
      <c r="E75" s="628"/>
      <c r="F75" s="70">
        <v>1</v>
      </c>
      <c r="G75" s="101">
        <v>3700</v>
      </c>
      <c r="H75" s="629">
        <v>12</v>
      </c>
      <c r="I75" s="630"/>
      <c r="J75" s="74">
        <f t="shared" si="2"/>
        <v>44400</v>
      </c>
    </row>
    <row r="76" spans="1:10" s="61" customFormat="1" ht="31.5" outlineLevel="2">
      <c r="A76" s="66"/>
      <c r="B76" s="67">
        <v>4</v>
      </c>
      <c r="C76" s="66" t="s">
        <v>401</v>
      </c>
      <c r="D76" s="627" t="s">
        <v>400</v>
      </c>
      <c r="E76" s="628"/>
      <c r="F76" s="70">
        <v>1</v>
      </c>
      <c r="G76" s="101">
        <v>33816</v>
      </c>
      <c r="H76" s="629">
        <v>1</v>
      </c>
      <c r="I76" s="630"/>
      <c r="J76" s="74">
        <f t="shared" si="2"/>
        <v>33816</v>
      </c>
    </row>
    <row r="77" spans="1:10" s="61" customFormat="1" ht="15.75" outlineLevel="2">
      <c r="A77" s="66"/>
      <c r="B77" s="67">
        <v>5</v>
      </c>
      <c r="C77" s="66" t="s">
        <v>402</v>
      </c>
      <c r="D77" s="627" t="s">
        <v>403</v>
      </c>
      <c r="E77" s="628"/>
      <c r="F77" s="70">
        <v>86</v>
      </c>
      <c r="G77" s="101">
        <v>2350</v>
      </c>
      <c r="H77" s="629">
        <v>1</v>
      </c>
      <c r="I77" s="630"/>
      <c r="J77" s="74">
        <v>201122.64</v>
      </c>
    </row>
    <row r="78" spans="1:10" s="61" customFormat="1" ht="32.25" customHeight="1" hidden="1" outlineLevel="2">
      <c r="A78" s="66"/>
      <c r="B78" s="67">
        <v>6</v>
      </c>
      <c r="C78" s="66" t="s">
        <v>404</v>
      </c>
      <c r="D78" s="627" t="s">
        <v>403</v>
      </c>
      <c r="E78" s="628"/>
      <c r="F78" s="70"/>
      <c r="G78" s="101"/>
      <c r="H78" s="629">
        <v>12</v>
      </c>
      <c r="I78" s="630"/>
      <c r="J78" s="74">
        <f t="shared" si="2"/>
        <v>0</v>
      </c>
    </row>
    <row r="79" spans="1:10" s="61" customFormat="1" ht="30" customHeight="1" outlineLevel="2">
      <c r="A79" s="66"/>
      <c r="B79" s="67">
        <v>6</v>
      </c>
      <c r="C79" s="66" t="s">
        <v>405</v>
      </c>
      <c r="D79" s="627" t="s">
        <v>400</v>
      </c>
      <c r="E79" s="628"/>
      <c r="F79" s="70">
        <v>1</v>
      </c>
      <c r="G79" s="101">
        <v>6700</v>
      </c>
      <c r="H79" s="629">
        <v>1</v>
      </c>
      <c r="I79" s="630"/>
      <c r="J79" s="74">
        <f t="shared" si="2"/>
        <v>6700</v>
      </c>
    </row>
    <row r="80" spans="1:10" s="61" customFormat="1" ht="15.75" outlineLevel="2">
      <c r="A80" s="66"/>
      <c r="B80" s="67">
        <v>7</v>
      </c>
      <c r="C80" s="66" t="s">
        <v>406</v>
      </c>
      <c r="D80" s="627" t="s">
        <v>373</v>
      </c>
      <c r="E80" s="628"/>
      <c r="F80" s="105"/>
      <c r="G80" s="101"/>
      <c r="H80" s="629">
        <v>1</v>
      </c>
      <c r="I80" s="630"/>
      <c r="J80" s="74">
        <f t="shared" si="2"/>
        <v>0</v>
      </c>
    </row>
    <row r="81" spans="1:10" s="61" customFormat="1" ht="15.75" hidden="1" outlineLevel="2">
      <c r="A81" s="66"/>
      <c r="B81" s="67">
        <v>9</v>
      </c>
      <c r="C81" s="66"/>
      <c r="D81" s="627"/>
      <c r="E81" s="628"/>
      <c r="F81" s="70"/>
      <c r="G81" s="101"/>
      <c r="H81" s="629">
        <v>1</v>
      </c>
      <c r="I81" s="630"/>
      <c r="J81" s="74">
        <f t="shared" si="2"/>
        <v>0</v>
      </c>
    </row>
    <row r="82" spans="1:10" s="61" customFormat="1" ht="15.75" hidden="1" outlineLevel="2">
      <c r="A82" s="66"/>
      <c r="B82" s="67"/>
      <c r="C82" s="66"/>
      <c r="D82" s="627"/>
      <c r="E82" s="628"/>
      <c r="F82" s="70"/>
      <c r="G82" s="101"/>
      <c r="H82" s="629"/>
      <c r="I82" s="630"/>
      <c r="J82" s="74">
        <f t="shared" si="2"/>
        <v>0</v>
      </c>
    </row>
    <row r="83" spans="1:10" s="61" customFormat="1" ht="15.75" outlineLevel="1" collapsed="1">
      <c r="A83" s="626" t="s">
        <v>284</v>
      </c>
      <c r="B83" s="604"/>
      <c r="C83" s="604"/>
      <c r="D83" s="604"/>
      <c r="E83" s="604"/>
      <c r="F83" s="604"/>
      <c r="G83" s="604"/>
      <c r="H83" s="604"/>
      <c r="I83" s="605"/>
      <c r="J83" s="103">
        <f>SUM(J73:J82)</f>
        <v>305455</v>
      </c>
    </row>
    <row r="84" spans="1:10" s="61" customFormat="1" ht="32.25" customHeight="1">
      <c r="A84" s="623" t="s">
        <v>482</v>
      </c>
      <c r="B84" s="624"/>
      <c r="C84" s="624"/>
      <c r="D84" s="624"/>
      <c r="E84" s="624"/>
      <c r="F84" s="624"/>
      <c r="G84" s="624"/>
      <c r="H84" s="624"/>
      <c r="I84" s="624"/>
      <c r="J84" s="624"/>
    </row>
    <row r="85" spans="1:10" s="61" customFormat="1" ht="78.75">
      <c r="A85" s="108"/>
      <c r="B85" s="109" t="s">
        <v>268</v>
      </c>
      <c r="C85" s="698" t="s">
        <v>307</v>
      </c>
      <c r="D85" s="699"/>
      <c r="E85" s="699"/>
      <c r="F85" s="700"/>
      <c r="G85" s="110" t="s">
        <v>407</v>
      </c>
      <c r="H85" s="701" t="s">
        <v>287</v>
      </c>
      <c r="I85" s="701"/>
      <c r="J85" s="110" t="s">
        <v>408</v>
      </c>
    </row>
    <row r="86" spans="1:10" s="61" customFormat="1" ht="15.75">
      <c r="A86" s="111"/>
      <c r="B86" s="112">
        <v>1</v>
      </c>
      <c r="C86" s="668">
        <v>2</v>
      </c>
      <c r="D86" s="702"/>
      <c r="E86" s="702"/>
      <c r="F86" s="703"/>
      <c r="G86" s="65">
        <v>3</v>
      </c>
      <c r="H86" s="668">
        <v>4</v>
      </c>
      <c r="I86" s="703"/>
      <c r="J86" s="65" t="s">
        <v>289</v>
      </c>
    </row>
    <row r="87" spans="1:10" s="95" customFormat="1" ht="15.75" outlineLevel="1">
      <c r="A87" s="90"/>
      <c r="B87" s="91">
        <v>1</v>
      </c>
      <c r="C87" s="694" t="s">
        <v>409</v>
      </c>
      <c r="D87" s="695"/>
      <c r="E87" s="695"/>
      <c r="F87" s="696"/>
      <c r="G87" s="113" t="s">
        <v>291</v>
      </c>
      <c r="H87" s="697" t="s">
        <v>291</v>
      </c>
      <c r="I87" s="697"/>
      <c r="J87" s="94">
        <f>J88+J89</f>
        <v>0</v>
      </c>
    </row>
    <row r="88" spans="1:10" s="61" customFormat="1" ht="27.75" customHeight="1" outlineLevel="1">
      <c r="A88" s="66"/>
      <c r="B88" s="67" t="s">
        <v>292</v>
      </c>
      <c r="C88" s="690" t="s">
        <v>410</v>
      </c>
      <c r="D88" s="691"/>
      <c r="E88" s="691"/>
      <c r="F88" s="692"/>
      <c r="G88" s="115"/>
      <c r="H88" s="693"/>
      <c r="I88" s="693"/>
      <c r="J88" s="74">
        <f>D88*H88/100</f>
        <v>0</v>
      </c>
    </row>
    <row r="89" spans="1:10" s="61" customFormat="1" ht="15.75" outlineLevel="1">
      <c r="A89" s="66"/>
      <c r="B89" s="67" t="s">
        <v>294</v>
      </c>
      <c r="C89" s="690" t="s">
        <v>411</v>
      </c>
      <c r="D89" s="691"/>
      <c r="E89" s="691"/>
      <c r="F89" s="692"/>
      <c r="G89" s="115"/>
      <c r="H89" s="693"/>
      <c r="I89" s="693"/>
      <c r="J89" s="74">
        <f>D89*H89/100</f>
        <v>0</v>
      </c>
    </row>
    <row r="90" spans="1:10" s="95" customFormat="1" ht="15.75" outlineLevel="1">
      <c r="A90" s="90"/>
      <c r="B90" s="91">
        <v>2</v>
      </c>
      <c r="C90" s="694" t="s">
        <v>412</v>
      </c>
      <c r="D90" s="695"/>
      <c r="E90" s="695"/>
      <c r="F90" s="696"/>
      <c r="G90" s="113" t="s">
        <v>291</v>
      </c>
      <c r="H90" s="697" t="s">
        <v>291</v>
      </c>
      <c r="I90" s="697"/>
      <c r="J90" s="94">
        <f>J92</f>
        <v>654916.18</v>
      </c>
    </row>
    <row r="91" spans="1:10" s="61" customFormat="1" ht="15.75" outlineLevel="1">
      <c r="A91" s="66"/>
      <c r="B91" s="67" t="s">
        <v>297</v>
      </c>
      <c r="C91" s="690" t="s">
        <v>413</v>
      </c>
      <c r="D91" s="691"/>
      <c r="E91" s="691"/>
      <c r="F91" s="692"/>
      <c r="G91" s="115"/>
      <c r="H91" s="693"/>
      <c r="I91" s="693"/>
      <c r="J91" s="74"/>
    </row>
    <row r="92" spans="1:10" s="61" customFormat="1" ht="15.75" outlineLevel="1">
      <c r="A92" s="66"/>
      <c r="B92" s="67"/>
      <c r="C92" s="690" t="s">
        <v>622</v>
      </c>
      <c r="D92" s="691"/>
      <c r="E92" s="691"/>
      <c r="F92" s="692"/>
      <c r="G92" s="115"/>
      <c r="H92" s="693"/>
      <c r="I92" s="693"/>
      <c r="J92" s="74">
        <v>654916.18</v>
      </c>
    </row>
    <row r="93" spans="1:10" s="95" customFormat="1" ht="15.75" outlineLevel="1">
      <c r="A93" s="90"/>
      <c r="B93" s="91">
        <v>3</v>
      </c>
      <c r="C93" s="694" t="s">
        <v>414</v>
      </c>
      <c r="D93" s="695"/>
      <c r="E93" s="695"/>
      <c r="F93" s="696"/>
      <c r="G93" s="113" t="s">
        <v>291</v>
      </c>
      <c r="H93" s="693"/>
      <c r="I93" s="693"/>
      <c r="J93" s="94">
        <f>J95+J96</f>
        <v>0</v>
      </c>
    </row>
    <row r="94" spans="1:10" s="61" customFormat="1" ht="15.75" outlineLevel="1">
      <c r="A94" s="66"/>
      <c r="B94" s="67" t="s">
        <v>415</v>
      </c>
      <c r="C94" s="690" t="s">
        <v>416</v>
      </c>
      <c r="D94" s="691"/>
      <c r="E94" s="691"/>
      <c r="F94" s="692"/>
      <c r="G94" s="116"/>
      <c r="H94" s="693"/>
      <c r="I94" s="693"/>
      <c r="J94" s="94"/>
    </row>
    <row r="95" spans="1:10" s="61" customFormat="1" ht="15.75" outlineLevel="1">
      <c r="A95" s="66"/>
      <c r="B95" s="67"/>
      <c r="C95" s="690"/>
      <c r="D95" s="691"/>
      <c r="E95" s="691"/>
      <c r="F95" s="692"/>
      <c r="G95" s="116"/>
      <c r="H95" s="693"/>
      <c r="I95" s="693"/>
      <c r="J95" s="74">
        <f>D95*H95/100</f>
        <v>0</v>
      </c>
    </row>
    <row r="96" spans="1:10" s="61" customFormat="1" ht="15.75" outlineLevel="1">
      <c r="A96" s="66"/>
      <c r="B96" s="67"/>
      <c r="C96" s="690"/>
      <c r="D96" s="691"/>
      <c r="E96" s="691"/>
      <c r="F96" s="692"/>
      <c r="G96" s="116"/>
      <c r="H96" s="693"/>
      <c r="I96" s="693"/>
      <c r="J96" s="74">
        <f>D96*H96/100</f>
        <v>0</v>
      </c>
    </row>
    <row r="97" spans="1:10" s="61" customFormat="1" ht="15.75" outlineLevel="1">
      <c r="A97" s="626" t="s">
        <v>284</v>
      </c>
      <c r="B97" s="604"/>
      <c r="C97" s="604"/>
      <c r="D97" s="604"/>
      <c r="E97" s="604"/>
      <c r="F97" s="604"/>
      <c r="G97" s="604"/>
      <c r="H97" s="604"/>
      <c r="I97" s="605"/>
      <c r="J97" s="76">
        <f>J87+J90+J94</f>
        <v>654916.18</v>
      </c>
    </row>
    <row r="98" spans="1:10" s="61" customFormat="1" ht="24" customHeight="1" hidden="1">
      <c r="A98" s="623" t="s">
        <v>483</v>
      </c>
      <c r="B98" s="624"/>
      <c r="C98" s="624"/>
      <c r="D98" s="624"/>
      <c r="E98" s="624"/>
      <c r="F98" s="624"/>
      <c r="G98" s="624"/>
      <c r="H98" s="624"/>
      <c r="I98" s="624"/>
      <c r="J98" s="625"/>
    </row>
    <row r="99" spans="1:10" ht="25.5" hidden="1">
      <c r="A99" s="77"/>
      <c r="B99" s="78" t="s">
        <v>268</v>
      </c>
      <c r="C99" s="63" t="s">
        <v>307</v>
      </c>
      <c r="D99" s="621" t="s">
        <v>308</v>
      </c>
      <c r="E99" s="622"/>
      <c r="F99" s="621" t="s">
        <v>309</v>
      </c>
      <c r="G99" s="622"/>
      <c r="H99" s="621" t="s">
        <v>317</v>
      </c>
      <c r="I99" s="622"/>
      <c r="J99" s="63" t="s">
        <v>312</v>
      </c>
    </row>
    <row r="100" spans="1:10" ht="13.5" hidden="1">
      <c r="A100" s="77"/>
      <c r="B100" s="80">
        <v>1</v>
      </c>
      <c r="C100" s="80">
        <v>2</v>
      </c>
      <c r="D100" s="619">
        <v>3</v>
      </c>
      <c r="E100" s="620"/>
      <c r="F100" s="619">
        <v>4</v>
      </c>
      <c r="G100" s="620"/>
      <c r="H100" s="619">
        <v>5</v>
      </c>
      <c r="I100" s="620"/>
      <c r="J100" s="80" t="s">
        <v>318</v>
      </c>
    </row>
    <row r="101" spans="1:10" s="61" customFormat="1" ht="15.75" hidden="1" outlineLevel="1">
      <c r="A101" s="66"/>
      <c r="B101" s="67">
        <v>1</v>
      </c>
      <c r="C101" s="75" t="s">
        <v>417</v>
      </c>
      <c r="D101" s="613"/>
      <c r="E101" s="614"/>
      <c r="F101" s="615"/>
      <c r="G101" s="616"/>
      <c r="H101" s="617"/>
      <c r="I101" s="618"/>
      <c r="J101" s="82">
        <f>D101*F101*H101</f>
        <v>0</v>
      </c>
    </row>
    <row r="102" spans="1:10" s="61" customFormat="1" ht="15.75" hidden="1" outlineLevel="1">
      <c r="A102" s="66"/>
      <c r="B102" s="67">
        <v>2</v>
      </c>
      <c r="C102" s="75" t="s">
        <v>418</v>
      </c>
      <c r="D102" s="613"/>
      <c r="E102" s="614"/>
      <c r="F102" s="615"/>
      <c r="G102" s="616"/>
      <c r="H102" s="617"/>
      <c r="I102" s="618"/>
      <c r="J102" s="82">
        <f>D102*F102*H102</f>
        <v>0</v>
      </c>
    </row>
    <row r="103" spans="1:10" s="61" customFormat="1" ht="15.75" hidden="1" outlineLevel="1">
      <c r="A103" s="83" t="s">
        <v>284</v>
      </c>
      <c r="B103" s="84"/>
      <c r="C103" s="604" t="s">
        <v>284</v>
      </c>
      <c r="D103" s="604"/>
      <c r="E103" s="604"/>
      <c r="F103" s="604"/>
      <c r="G103" s="604"/>
      <c r="H103" s="604"/>
      <c r="I103" s="605"/>
      <c r="J103" s="76">
        <f>SUM(J101:J102)</f>
        <v>0</v>
      </c>
    </row>
    <row r="104" spans="1:10" s="61" customFormat="1" ht="22.5" customHeight="1" hidden="1">
      <c r="A104" s="623" t="s">
        <v>484</v>
      </c>
      <c r="B104" s="624"/>
      <c r="C104" s="624"/>
      <c r="D104" s="624"/>
      <c r="E104" s="624"/>
      <c r="F104" s="624"/>
      <c r="G104" s="624"/>
      <c r="H104" s="624"/>
      <c r="I104" s="624"/>
      <c r="J104" s="625"/>
    </row>
    <row r="105" spans="1:10" ht="25.5" hidden="1">
      <c r="A105" s="77"/>
      <c r="B105" s="78" t="s">
        <v>268</v>
      </c>
      <c r="C105" s="63" t="s">
        <v>307</v>
      </c>
      <c r="D105" s="621" t="s">
        <v>308</v>
      </c>
      <c r="E105" s="622"/>
      <c r="F105" s="621" t="s">
        <v>309</v>
      </c>
      <c r="G105" s="622"/>
      <c r="H105" s="621" t="s">
        <v>319</v>
      </c>
      <c r="I105" s="622"/>
      <c r="J105" s="63" t="s">
        <v>312</v>
      </c>
    </row>
    <row r="106" spans="1:10" ht="13.5" hidden="1">
      <c r="A106" s="77"/>
      <c r="B106" s="80">
        <v>1</v>
      </c>
      <c r="C106" s="80">
        <v>2</v>
      </c>
      <c r="D106" s="619">
        <v>3</v>
      </c>
      <c r="E106" s="620"/>
      <c r="F106" s="619">
        <v>4</v>
      </c>
      <c r="G106" s="620"/>
      <c r="H106" s="619">
        <v>5</v>
      </c>
      <c r="I106" s="620"/>
      <c r="J106" s="80" t="s">
        <v>318</v>
      </c>
    </row>
    <row r="107" spans="1:10" s="61" customFormat="1" ht="15.75" hidden="1" outlineLevel="1">
      <c r="A107" s="66"/>
      <c r="B107" s="67">
        <v>1</v>
      </c>
      <c r="C107" s="75" t="s">
        <v>320</v>
      </c>
      <c r="D107" s="613" t="s">
        <v>321</v>
      </c>
      <c r="E107" s="614"/>
      <c r="F107" s="615"/>
      <c r="G107" s="616"/>
      <c r="H107" s="617"/>
      <c r="I107" s="618"/>
      <c r="J107" s="82">
        <f>SUM(J109:J112)</f>
        <v>0</v>
      </c>
    </row>
    <row r="108" spans="1:10" s="61" customFormat="1" ht="15.75" hidden="1" outlineLevel="1">
      <c r="A108" s="66"/>
      <c r="B108" s="67"/>
      <c r="C108" s="75" t="s">
        <v>322</v>
      </c>
      <c r="D108" s="613"/>
      <c r="E108" s="614"/>
      <c r="F108" s="615"/>
      <c r="G108" s="616"/>
      <c r="H108" s="617"/>
      <c r="I108" s="618"/>
      <c r="J108" s="82"/>
    </row>
    <row r="109" spans="1:10" s="61" customFormat="1" ht="15.75" hidden="1" outlineLevel="1">
      <c r="A109" s="66"/>
      <c r="B109" s="67"/>
      <c r="C109" s="75"/>
      <c r="D109" s="613"/>
      <c r="E109" s="614"/>
      <c r="F109" s="615"/>
      <c r="G109" s="616"/>
      <c r="H109" s="617"/>
      <c r="I109" s="618"/>
      <c r="J109" s="82">
        <f>F109*H109</f>
        <v>0</v>
      </c>
    </row>
    <row r="110" spans="1:10" s="61" customFormat="1" ht="15.75" hidden="1" outlineLevel="1">
      <c r="A110" s="66"/>
      <c r="B110" s="67"/>
      <c r="C110" s="75"/>
      <c r="D110" s="613"/>
      <c r="E110" s="614"/>
      <c r="F110" s="615"/>
      <c r="G110" s="616"/>
      <c r="H110" s="617"/>
      <c r="I110" s="618"/>
      <c r="J110" s="82">
        <f>F110*H110</f>
        <v>0</v>
      </c>
    </row>
    <row r="111" spans="1:10" s="61" customFormat="1" ht="15.75" hidden="1" outlineLevel="1">
      <c r="A111" s="66"/>
      <c r="B111" s="67"/>
      <c r="C111" s="75"/>
      <c r="D111" s="613"/>
      <c r="E111" s="614"/>
      <c r="F111" s="615"/>
      <c r="G111" s="616"/>
      <c r="H111" s="617"/>
      <c r="I111" s="618"/>
      <c r="J111" s="82">
        <f>F111*H111</f>
        <v>0</v>
      </c>
    </row>
    <row r="112" spans="1:10" s="61" customFormat="1" ht="15.75" hidden="1" outlineLevel="1">
      <c r="A112" s="66"/>
      <c r="B112" s="67"/>
      <c r="C112" s="75"/>
      <c r="D112" s="613"/>
      <c r="E112" s="614"/>
      <c r="F112" s="615"/>
      <c r="G112" s="616"/>
      <c r="H112" s="617"/>
      <c r="I112" s="618"/>
      <c r="J112" s="82">
        <f>F112*H112</f>
        <v>0</v>
      </c>
    </row>
    <row r="113" spans="1:10" s="61" customFormat="1" ht="15.75" hidden="1" outlineLevel="1">
      <c r="A113" s="83" t="s">
        <v>284</v>
      </c>
      <c r="B113" s="84"/>
      <c r="C113" s="604" t="s">
        <v>284</v>
      </c>
      <c r="D113" s="604"/>
      <c r="E113" s="604"/>
      <c r="F113" s="604"/>
      <c r="G113" s="604"/>
      <c r="H113" s="604"/>
      <c r="I113" s="605"/>
      <c r="J113" s="76">
        <f>J107</f>
        <v>0</v>
      </c>
    </row>
    <row r="114" spans="1:10" s="61" customFormat="1" ht="25.5" customHeight="1" hidden="1">
      <c r="A114" s="623" t="s">
        <v>485</v>
      </c>
      <c r="B114" s="624"/>
      <c r="C114" s="624"/>
      <c r="D114" s="624"/>
      <c r="E114" s="624"/>
      <c r="F114" s="624"/>
      <c r="G114" s="624"/>
      <c r="H114" s="624"/>
      <c r="I114" s="624"/>
      <c r="J114" s="625"/>
    </row>
    <row r="115" spans="1:10" ht="25.5" hidden="1">
      <c r="A115" s="77"/>
      <c r="B115" s="78" t="s">
        <v>268</v>
      </c>
      <c r="C115" s="63" t="s">
        <v>419</v>
      </c>
      <c r="D115" s="621" t="s">
        <v>420</v>
      </c>
      <c r="E115" s="622"/>
      <c r="F115" s="621" t="s">
        <v>317</v>
      </c>
      <c r="G115" s="622"/>
      <c r="H115" s="621" t="s">
        <v>421</v>
      </c>
      <c r="I115" s="622"/>
      <c r="J115" s="63" t="s">
        <v>312</v>
      </c>
    </row>
    <row r="116" spans="1:10" ht="13.5" hidden="1">
      <c r="A116" s="77"/>
      <c r="B116" s="80">
        <v>1</v>
      </c>
      <c r="C116" s="80">
        <v>2</v>
      </c>
      <c r="D116" s="619">
        <v>3</v>
      </c>
      <c r="E116" s="620"/>
      <c r="F116" s="619">
        <v>4</v>
      </c>
      <c r="G116" s="620"/>
      <c r="H116" s="619">
        <v>5</v>
      </c>
      <c r="I116" s="620"/>
      <c r="J116" s="80" t="s">
        <v>333</v>
      </c>
    </row>
    <row r="117" spans="1:10" s="95" customFormat="1" ht="31.5" hidden="1" outlineLevel="1">
      <c r="A117" s="90"/>
      <c r="B117" s="91">
        <v>1</v>
      </c>
      <c r="C117" s="90" t="s">
        <v>422</v>
      </c>
      <c r="D117" s="684">
        <f>D118+D119</f>
        <v>0</v>
      </c>
      <c r="E117" s="685"/>
      <c r="F117" s="686" t="s">
        <v>291</v>
      </c>
      <c r="G117" s="687"/>
      <c r="H117" s="688">
        <v>160</v>
      </c>
      <c r="I117" s="689"/>
      <c r="J117" s="117">
        <f>J118+J119</f>
        <v>0</v>
      </c>
    </row>
    <row r="118" spans="1:10" s="61" customFormat="1" ht="31.5" hidden="1" outlineLevel="1">
      <c r="A118" s="66"/>
      <c r="B118" s="67"/>
      <c r="C118" s="66" t="s">
        <v>423</v>
      </c>
      <c r="D118" s="629"/>
      <c r="E118" s="630"/>
      <c r="F118" s="615"/>
      <c r="G118" s="616"/>
      <c r="H118" s="617">
        <v>160</v>
      </c>
      <c r="I118" s="618"/>
      <c r="J118" s="82">
        <f>D118*F118*50%*H118</f>
        <v>0</v>
      </c>
    </row>
    <row r="119" spans="1:10" s="61" customFormat="1" ht="15.75" hidden="1" outlineLevel="1">
      <c r="A119" s="66"/>
      <c r="B119" s="67"/>
      <c r="C119" s="66" t="s">
        <v>424</v>
      </c>
      <c r="D119" s="629"/>
      <c r="E119" s="630"/>
      <c r="F119" s="615"/>
      <c r="G119" s="616"/>
      <c r="H119" s="617">
        <v>160</v>
      </c>
      <c r="I119" s="618"/>
      <c r="J119" s="82">
        <f>D119*F119*50%*H119</f>
        <v>0</v>
      </c>
    </row>
    <row r="120" spans="1:10" s="95" customFormat="1" ht="31.5" hidden="1" outlineLevel="1">
      <c r="A120" s="90"/>
      <c r="B120" s="91">
        <v>2</v>
      </c>
      <c r="C120" s="90" t="s">
        <v>425</v>
      </c>
      <c r="D120" s="684">
        <f>D121+D122</f>
        <v>0</v>
      </c>
      <c r="E120" s="685"/>
      <c r="F120" s="686" t="s">
        <v>291</v>
      </c>
      <c r="G120" s="687"/>
      <c r="H120" s="688">
        <v>160</v>
      </c>
      <c r="I120" s="689"/>
      <c r="J120" s="117">
        <f>J121+J122</f>
        <v>0</v>
      </c>
    </row>
    <row r="121" spans="1:10" s="61" customFormat="1" ht="31.5" hidden="1" outlineLevel="1">
      <c r="A121" s="66"/>
      <c r="B121" s="67"/>
      <c r="C121" s="66" t="s">
        <v>423</v>
      </c>
      <c r="D121" s="629"/>
      <c r="E121" s="630"/>
      <c r="F121" s="615"/>
      <c r="G121" s="616"/>
      <c r="H121" s="617">
        <v>160</v>
      </c>
      <c r="I121" s="618"/>
      <c r="J121" s="82">
        <f>D121*F121*H121</f>
        <v>0</v>
      </c>
    </row>
    <row r="122" spans="1:10" s="61" customFormat="1" ht="15.75" hidden="1" outlineLevel="1">
      <c r="A122" s="66"/>
      <c r="B122" s="67"/>
      <c r="C122" s="66" t="s">
        <v>424</v>
      </c>
      <c r="D122" s="629"/>
      <c r="E122" s="630"/>
      <c r="F122" s="615"/>
      <c r="G122" s="616"/>
      <c r="H122" s="617">
        <v>160</v>
      </c>
      <c r="I122" s="618"/>
      <c r="J122" s="82">
        <f>D122*F122*H122</f>
        <v>0</v>
      </c>
    </row>
    <row r="123" spans="1:10" s="61" customFormat="1" ht="15.75" hidden="1" outlineLevel="1">
      <c r="A123" s="83" t="s">
        <v>284</v>
      </c>
      <c r="B123" s="84"/>
      <c r="C123" s="604" t="s">
        <v>284</v>
      </c>
      <c r="D123" s="604"/>
      <c r="E123" s="604"/>
      <c r="F123" s="604"/>
      <c r="G123" s="604"/>
      <c r="H123" s="604"/>
      <c r="I123" s="605"/>
      <c r="J123" s="76">
        <f>J117+J120</f>
        <v>0</v>
      </c>
    </row>
    <row r="124" spans="1:10" s="61" customFormat="1" ht="27" customHeight="1" hidden="1">
      <c r="A124" s="623" t="s">
        <v>486</v>
      </c>
      <c r="B124" s="624"/>
      <c r="C124" s="624"/>
      <c r="D124" s="624"/>
      <c r="E124" s="624"/>
      <c r="F124" s="624"/>
      <c r="G124" s="624"/>
      <c r="H124" s="624"/>
      <c r="I124" s="624"/>
      <c r="J124" s="625"/>
    </row>
    <row r="125" spans="1:10" s="121" customFormat="1" ht="30" customHeight="1" hidden="1">
      <c r="A125" s="118"/>
      <c r="B125" s="119" t="s">
        <v>268</v>
      </c>
      <c r="C125" s="120" t="s">
        <v>307</v>
      </c>
      <c r="D125" s="682" t="s">
        <v>426</v>
      </c>
      <c r="E125" s="683"/>
      <c r="F125" s="682" t="s">
        <v>427</v>
      </c>
      <c r="G125" s="683"/>
      <c r="H125" s="682" t="s">
        <v>319</v>
      </c>
      <c r="I125" s="683"/>
      <c r="J125" s="120" t="s">
        <v>312</v>
      </c>
    </row>
    <row r="126" spans="1:10" s="121" customFormat="1" ht="30" hidden="1">
      <c r="A126" s="118"/>
      <c r="B126" s="122">
        <v>1</v>
      </c>
      <c r="C126" s="122">
        <v>2</v>
      </c>
      <c r="D126" s="680">
        <v>3</v>
      </c>
      <c r="E126" s="681"/>
      <c r="F126" s="680">
        <v>4</v>
      </c>
      <c r="G126" s="681"/>
      <c r="H126" s="680">
        <v>5</v>
      </c>
      <c r="I126" s="681"/>
      <c r="J126" s="122" t="s">
        <v>428</v>
      </c>
    </row>
    <row r="127" spans="1:10" s="61" customFormat="1" ht="15.75" hidden="1" outlineLevel="1">
      <c r="A127" s="66"/>
      <c r="B127" s="67">
        <v>1</v>
      </c>
      <c r="C127" s="75" t="s">
        <v>429</v>
      </c>
      <c r="D127" s="629"/>
      <c r="E127" s="630"/>
      <c r="F127" s="615"/>
      <c r="G127" s="616"/>
      <c r="H127" s="617"/>
      <c r="I127" s="618"/>
      <c r="J127" s="82">
        <f>J129+J132</f>
        <v>0</v>
      </c>
    </row>
    <row r="128" spans="1:10" s="61" customFormat="1" ht="31.5" hidden="1" outlineLevel="1">
      <c r="A128" s="66"/>
      <c r="B128" s="67"/>
      <c r="C128" s="66" t="s">
        <v>430</v>
      </c>
      <c r="D128" s="629"/>
      <c r="E128" s="630"/>
      <c r="F128" s="615"/>
      <c r="G128" s="616"/>
      <c r="H128" s="617"/>
      <c r="I128" s="618"/>
      <c r="J128" s="82"/>
    </row>
    <row r="129" spans="1:10" s="61" customFormat="1" ht="15.75" hidden="1" outlineLevel="1">
      <c r="A129" s="66"/>
      <c r="B129" s="67"/>
      <c r="C129" s="75"/>
      <c r="D129" s="629"/>
      <c r="E129" s="630"/>
      <c r="F129" s="615"/>
      <c r="G129" s="616"/>
      <c r="H129" s="617"/>
      <c r="I129" s="618"/>
      <c r="J129" s="82">
        <f>F129*D129/100*H129*9/1000</f>
        <v>0</v>
      </c>
    </row>
    <row r="130" spans="1:10" s="61" customFormat="1" ht="15.75" hidden="1" outlineLevel="1">
      <c r="A130" s="66"/>
      <c r="B130" s="67"/>
      <c r="C130" s="75"/>
      <c r="D130" s="629"/>
      <c r="E130" s="630"/>
      <c r="F130" s="615"/>
      <c r="G130" s="616"/>
      <c r="H130" s="617"/>
      <c r="I130" s="618"/>
      <c r="J130" s="82">
        <f>F130*D130/100*H130*9/1000</f>
        <v>0</v>
      </c>
    </row>
    <row r="131" spans="1:10" s="61" customFormat="1" ht="31.5" hidden="1" outlineLevel="1">
      <c r="A131" s="66"/>
      <c r="B131" s="67">
        <v>2</v>
      </c>
      <c r="C131" s="66" t="s">
        <v>431</v>
      </c>
      <c r="D131" s="629"/>
      <c r="E131" s="630"/>
      <c r="F131" s="615"/>
      <c r="G131" s="616"/>
      <c r="H131" s="617"/>
      <c r="I131" s="618"/>
      <c r="J131" s="82">
        <f>SUM(J133:J134)</f>
        <v>0</v>
      </c>
    </row>
    <row r="132" spans="1:10" s="61" customFormat="1" ht="31.5" hidden="1" outlineLevel="1">
      <c r="A132" s="66"/>
      <c r="B132" s="67"/>
      <c r="C132" s="66" t="s">
        <v>430</v>
      </c>
      <c r="D132" s="629"/>
      <c r="E132" s="630"/>
      <c r="F132" s="615"/>
      <c r="G132" s="616"/>
      <c r="H132" s="617"/>
      <c r="I132" s="618"/>
      <c r="J132" s="82"/>
    </row>
    <row r="133" spans="1:10" s="61" customFormat="1" ht="15.75" hidden="1" outlineLevel="1">
      <c r="A133" s="66"/>
      <c r="B133" s="67"/>
      <c r="C133" s="75"/>
      <c r="D133" s="629"/>
      <c r="E133" s="630"/>
      <c r="F133" s="615"/>
      <c r="G133" s="616"/>
      <c r="H133" s="617"/>
      <c r="I133" s="618"/>
      <c r="J133" s="82"/>
    </row>
    <row r="134" spans="1:10" s="61" customFormat="1" ht="15.75" hidden="1" outlineLevel="1">
      <c r="A134" s="66"/>
      <c r="B134" s="67"/>
      <c r="C134" s="75"/>
      <c r="D134" s="629"/>
      <c r="E134" s="630"/>
      <c r="F134" s="615"/>
      <c r="G134" s="616"/>
      <c r="H134" s="617"/>
      <c r="I134" s="618"/>
      <c r="J134" s="82"/>
    </row>
    <row r="135" spans="1:10" s="61" customFormat="1" ht="15.75" hidden="1" outlineLevel="1">
      <c r="A135" s="83" t="s">
        <v>284</v>
      </c>
      <c r="B135" s="84"/>
      <c r="C135" s="604" t="s">
        <v>284</v>
      </c>
      <c r="D135" s="604"/>
      <c r="E135" s="604"/>
      <c r="F135" s="604"/>
      <c r="G135" s="604"/>
      <c r="H135" s="604"/>
      <c r="I135" s="605"/>
      <c r="J135" s="76">
        <f>J127+J131</f>
        <v>0</v>
      </c>
    </row>
    <row r="136" spans="1:10" s="61" customFormat="1" ht="28.5" customHeight="1" hidden="1">
      <c r="A136" s="623" t="s">
        <v>487</v>
      </c>
      <c r="B136" s="624"/>
      <c r="C136" s="624"/>
      <c r="D136" s="624"/>
      <c r="E136" s="624"/>
      <c r="F136" s="624"/>
      <c r="G136" s="624"/>
      <c r="H136" s="624"/>
      <c r="I136" s="624"/>
      <c r="J136" s="625"/>
    </row>
    <row r="137" spans="1:10" ht="25.5" hidden="1">
      <c r="A137" s="77"/>
      <c r="B137" s="78" t="s">
        <v>268</v>
      </c>
      <c r="C137" s="63" t="s">
        <v>307</v>
      </c>
      <c r="D137" s="621" t="s">
        <v>308</v>
      </c>
      <c r="E137" s="622"/>
      <c r="F137" s="621" t="s">
        <v>309</v>
      </c>
      <c r="G137" s="622"/>
      <c r="H137" s="621" t="s">
        <v>319</v>
      </c>
      <c r="I137" s="622"/>
      <c r="J137" s="63" t="s">
        <v>312</v>
      </c>
    </row>
    <row r="138" spans="1:10" ht="13.5" hidden="1">
      <c r="A138" s="77"/>
      <c r="B138" s="80">
        <v>1</v>
      </c>
      <c r="C138" s="80">
        <v>2</v>
      </c>
      <c r="D138" s="619">
        <v>3</v>
      </c>
      <c r="E138" s="620"/>
      <c r="F138" s="619">
        <v>4</v>
      </c>
      <c r="G138" s="620"/>
      <c r="H138" s="619">
        <v>5</v>
      </c>
      <c r="I138" s="620"/>
      <c r="J138" s="80" t="s">
        <v>318</v>
      </c>
    </row>
    <row r="139" spans="1:10" s="61" customFormat="1" ht="15.75" hidden="1" outlineLevel="1">
      <c r="A139" s="66"/>
      <c r="B139" s="67"/>
      <c r="C139" s="75"/>
      <c r="D139" s="613"/>
      <c r="E139" s="614"/>
      <c r="F139" s="615"/>
      <c r="G139" s="616"/>
      <c r="H139" s="617"/>
      <c r="I139" s="618"/>
      <c r="J139" s="82">
        <f>F139*H139</f>
        <v>0</v>
      </c>
    </row>
    <row r="140" spans="1:10" s="61" customFormat="1" ht="15.75" hidden="1" outlineLevel="1">
      <c r="A140" s="66"/>
      <c r="B140" s="67"/>
      <c r="C140" s="66"/>
      <c r="D140" s="613"/>
      <c r="E140" s="614"/>
      <c r="F140" s="615"/>
      <c r="G140" s="616"/>
      <c r="H140" s="617"/>
      <c r="I140" s="618"/>
      <c r="J140" s="82">
        <f aca="true" t="shared" si="3" ref="J140:J146">F140*H140</f>
        <v>0</v>
      </c>
    </row>
    <row r="141" spans="1:10" s="61" customFormat="1" ht="15.75" hidden="1" outlineLevel="1">
      <c r="A141" s="66"/>
      <c r="B141" s="67"/>
      <c r="C141" s="66"/>
      <c r="D141" s="613"/>
      <c r="E141" s="614"/>
      <c r="F141" s="615"/>
      <c r="G141" s="616"/>
      <c r="H141" s="617"/>
      <c r="I141" s="618"/>
      <c r="J141" s="82">
        <f t="shared" si="3"/>
        <v>0</v>
      </c>
    </row>
    <row r="142" spans="1:10" s="61" customFormat="1" ht="15.75" hidden="1" outlineLevel="1">
      <c r="A142" s="66"/>
      <c r="B142" s="67"/>
      <c r="C142" s="66"/>
      <c r="D142" s="613"/>
      <c r="E142" s="614"/>
      <c r="F142" s="615"/>
      <c r="G142" s="616"/>
      <c r="H142" s="617"/>
      <c r="I142" s="618"/>
      <c r="J142" s="82">
        <f t="shared" si="3"/>
        <v>0</v>
      </c>
    </row>
    <row r="143" spans="1:10" s="61" customFormat="1" ht="15.75" hidden="1" outlineLevel="1">
      <c r="A143" s="66"/>
      <c r="B143" s="67"/>
      <c r="C143" s="66"/>
      <c r="D143" s="613"/>
      <c r="E143" s="614"/>
      <c r="F143" s="615"/>
      <c r="G143" s="616"/>
      <c r="H143" s="617"/>
      <c r="I143" s="618"/>
      <c r="J143" s="82">
        <f t="shared" si="3"/>
        <v>0</v>
      </c>
    </row>
    <row r="144" spans="1:10" s="61" customFormat="1" ht="15.75" hidden="1" outlineLevel="1">
      <c r="A144" s="66"/>
      <c r="B144" s="67"/>
      <c r="C144" s="66"/>
      <c r="D144" s="613"/>
      <c r="E144" s="614"/>
      <c r="F144" s="615"/>
      <c r="G144" s="616"/>
      <c r="H144" s="617"/>
      <c r="I144" s="618"/>
      <c r="J144" s="82">
        <f t="shared" si="3"/>
        <v>0</v>
      </c>
    </row>
    <row r="145" spans="1:10" s="61" customFormat="1" ht="15.75" hidden="1" outlineLevel="1">
      <c r="A145" s="66"/>
      <c r="B145" s="67"/>
      <c r="C145" s="66"/>
      <c r="D145" s="613"/>
      <c r="E145" s="614"/>
      <c r="F145" s="615"/>
      <c r="G145" s="616"/>
      <c r="H145" s="617"/>
      <c r="I145" s="618"/>
      <c r="J145" s="82">
        <f t="shared" si="3"/>
        <v>0</v>
      </c>
    </row>
    <row r="146" spans="1:10" s="61" customFormat="1" ht="15.75" hidden="1" outlineLevel="1">
      <c r="A146" s="66"/>
      <c r="B146" s="67"/>
      <c r="C146" s="66"/>
      <c r="D146" s="613"/>
      <c r="E146" s="614"/>
      <c r="F146" s="615"/>
      <c r="G146" s="616"/>
      <c r="H146" s="617"/>
      <c r="I146" s="618"/>
      <c r="J146" s="82">
        <f t="shared" si="3"/>
        <v>0</v>
      </c>
    </row>
    <row r="147" spans="1:10" s="61" customFormat="1" ht="15.75" hidden="1" outlineLevel="1">
      <c r="A147" s="66"/>
      <c r="B147" s="67"/>
      <c r="C147" s="66"/>
      <c r="D147" s="613"/>
      <c r="E147" s="614"/>
      <c r="F147" s="615"/>
      <c r="G147" s="616"/>
      <c r="H147" s="617"/>
      <c r="I147" s="618"/>
      <c r="J147" s="82"/>
    </row>
    <row r="148" spans="1:10" s="61" customFormat="1" ht="15.75" hidden="1" outlineLevel="1">
      <c r="A148" s="83" t="s">
        <v>284</v>
      </c>
      <c r="B148" s="84"/>
      <c r="C148" s="604" t="s">
        <v>284</v>
      </c>
      <c r="D148" s="604"/>
      <c r="E148" s="604"/>
      <c r="F148" s="604"/>
      <c r="G148" s="604"/>
      <c r="H148" s="604"/>
      <c r="I148" s="605"/>
      <c r="J148" s="76">
        <f>SUM(J139:J147)</f>
        <v>0</v>
      </c>
    </row>
    <row r="149" spans="1:10" s="61" customFormat="1" ht="28.5" customHeight="1" hidden="1">
      <c r="A149" s="623" t="s">
        <v>488</v>
      </c>
      <c r="B149" s="624"/>
      <c r="C149" s="624"/>
      <c r="D149" s="624"/>
      <c r="E149" s="624"/>
      <c r="F149" s="624"/>
      <c r="G149" s="624"/>
      <c r="H149" s="624"/>
      <c r="I149" s="624"/>
      <c r="J149" s="625"/>
    </row>
    <row r="150" spans="1:10" ht="25.5" hidden="1">
      <c r="A150" s="77"/>
      <c r="B150" s="78" t="s">
        <v>268</v>
      </c>
      <c r="C150" s="63" t="s">
        <v>307</v>
      </c>
      <c r="D150" s="621" t="s">
        <v>308</v>
      </c>
      <c r="E150" s="622"/>
      <c r="F150" s="621" t="s">
        <v>309</v>
      </c>
      <c r="G150" s="622"/>
      <c r="H150" s="621" t="s">
        <v>319</v>
      </c>
      <c r="I150" s="622"/>
      <c r="J150" s="63" t="s">
        <v>312</v>
      </c>
    </row>
    <row r="151" spans="1:10" ht="13.5" hidden="1">
      <c r="A151" s="77"/>
      <c r="B151" s="80">
        <v>1</v>
      </c>
      <c r="C151" s="80">
        <v>2</v>
      </c>
      <c r="D151" s="619">
        <v>3</v>
      </c>
      <c r="E151" s="620"/>
      <c r="F151" s="619">
        <v>4</v>
      </c>
      <c r="G151" s="620"/>
      <c r="H151" s="619">
        <v>5</v>
      </c>
      <c r="I151" s="620"/>
      <c r="J151" s="80" t="s">
        <v>318</v>
      </c>
    </row>
    <row r="152" spans="1:10" s="61" customFormat="1" ht="15.75" hidden="1" outlineLevel="1">
      <c r="A152" s="66"/>
      <c r="B152" s="67"/>
      <c r="C152" s="75"/>
      <c r="D152" s="613"/>
      <c r="E152" s="614"/>
      <c r="F152" s="615"/>
      <c r="G152" s="616"/>
      <c r="H152" s="617"/>
      <c r="I152" s="618"/>
      <c r="J152" s="82">
        <f>F152*H152</f>
        <v>0</v>
      </c>
    </row>
    <row r="153" spans="1:10" s="61" customFormat="1" ht="15.75" hidden="1" outlineLevel="1">
      <c r="A153" s="66"/>
      <c r="B153" s="67"/>
      <c r="C153" s="66"/>
      <c r="D153" s="613"/>
      <c r="E153" s="614"/>
      <c r="F153" s="615"/>
      <c r="G153" s="616"/>
      <c r="H153" s="617"/>
      <c r="I153" s="618"/>
      <c r="J153" s="82">
        <f aca="true" t="shared" si="4" ref="J153:J159">F153*H153</f>
        <v>0</v>
      </c>
    </row>
    <row r="154" spans="1:10" s="61" customFormat="1" ht="15.75" hidden="1" outlineLevel="1">
      <c r="A154" s="66"/>
      <c r="B154" s="67"/>
      <c r="C154" s="66"/>
      <c r="D154" s="613"/>
      <c r="E154" s="614"/>
      <c r="F154" s="615"/>
      <c r="G154" s="616"/>
      <c r="H154" s="617"/>
      <c r="I154" s="618"/>
      <c r="J154" s="82">
        <f t="shared" si="4"/>
        <v>0</v>
      </c>
    </row>
    <row r="155" spans="1:10" s="61" customFormat="1" ht="15.75" hidden="1" outlineLevel="1">
      <c r="A155" s="66"/>
      <c r="B155" s="67"/>
      <c r="C155" s="66"/>
      <c r="D155" s="613"/>
      <c r="E155" s="614"/>
      <c r="F155" s="615"/>
      <c r="G155" s="616"/>
      <c r="H155" s="617"/>
      <c r="I155" s="618"/>
      <c r="J155" s="82">
        <f t="shared" si="4"/>
        <v>0</v>
      </c>
    </row>
    <row r="156" spans="1:10" s="61" customFormat="1" ht="15.75" hidden="1" outlineLevel="1">
      <c r="A156" s="66"/>
      <c r="B156" s="67"/>
      <c r="C156" s="66"/>
      <c r="D156" s="613"/>
      <c r="E156" s="614"/>
      <c r="F156" s="615"/>
      <c r="G156" s="616"/>
      <c r="H156" s="617"/>
      <c r="I156" s="618"/>
      <c r="J156" s="82">
        <f t="shared" si="4"/>
        <v>0</v>
      </c>
    </row>
    <row r="157" spans="1:10" s="61" customFormat="1" ht="15.75" hidden="1" outlineLevel="1">
      <c r="A157" s="66"/>
      <c r="B157" s="67"/>
      <c r="C157" s="66"/>
      <c r="D157" s="613"/>
      <c r="E157" s="614"/>
      <c r="F157" s="615"/>
      <c r="G157" s="616"/>
      <c r="H157" s="617"/>
      <c r="I157" s="618"/>
      <c r="J157" s="82">
        <f t="shared" si="4"/>
        <v>0</v>
      </c>
    </row>
    <row r="158" spans="1:10" s="61" customFormat="1" ht="15.75" hidden="1" outlineLevel="1">
      <c r="A158" s="66"/>
      <c r="B158" s="67"/>
      <c r="C158" s="66"/>
      <c r="D158" s="613"/>
      <c r="E158" s="614"/>
      <c r="F158" s="615"/>
      <c r="G158" s="616"/>
      <c r="H158" s="617"/>
      <c r="I158" s="618"/>
      <c r="J158" s="82">
        <f t="shared" si="4"/>
        <v>0</v>
      </c>
    </row>
    <row r="159" spans="1:10" s="61" customFormat="1" ht="15.75" hidden="1" outlineLevel="1">
      <c r="A159" s="66"/>
      <c r="B159" s="67"/>
      <c r="C159" s="66"/>
      <c r="D159" s="613"/>
      <c r="E159" s="614"/>
      <c r="F159" s="615"/>
      <c r="G159" s="616"/>
      <c r="H159" s="617"/>
      <c r="I159" s="618"/>
      <c r="J159" s="82">
        <f t="shared" si="4"/>
        <v>0</v>
      </c>
    </row>
    <row r="160" spans="1:10" s="61" customFormat="1" ht="15.75" hidden="1" outlineLevel="1">
      <c r="A160" s="66"/>
      <c r="B160" s="67"/>
      <c r="C160" s="66"/>
      <c r="D160" s="613"/>
      <c r="E160" s="614"/>
      <c r="F160" s="615"/>
      <c r="G160" s="616"/>
      <c r="H160" s="617"/>
      <c r="I160" s="618"/>
      <c r="J160" s="82"/>
    </row>
    <row r="161" spans="1:10" s="61" customFormat="1" ht="15.75" hidden="1" outlineLevel="1">
      <c r="A161" s="83" t="s">
        <v>284</v>
      </c>
      <c r="B161" s="84"/>
      <c r="C161" s="604" t="s">
        <v>284</v>
      </c>
      <c r="D161" s="604"/>
      <c r="E161" s="604"/>
      <c r="F161" s="604"/>
      <c r="G161" s="604"/>
      <c r="H161" s="604"/>
      <c r="I161" s="605"/>
      <c r="J161" s="76">
        <f>SUM(J152:J160)</f>
        <v>0</v>
      </c>
    </row>
    <row r="162" spans="1:10" s="61" customFormat="1" ht="28.5" customHeight="1" hidden="1">
      <c r="A162" s="623" t="s">
        <v>489</v>
      </c>
      <c r="B162" s="624"/>
      <c r="C162" s="624"/>
      <c r="D162" s="624"/>
      <c r="E162" s="624"/>
      <c r="F162" s="624"/>
      <c r="G162" s="624"/>
      <c r="H162" s="624"/>
      <c r="I162" s="624"/>
      <c r="J162" s="625"/>
    </row>
    <row r="163" spans="1:10" ht="25.5" hidden="1">
      <c r="A163" s="77"/>
      <c r="B163" s="78" t="s">
        <v>268</v>
      </c>
      <c r="C163" s="63" t="s">
        <v>307</v>
      </c>
      <c r="D163" s="621" t="s">
        <v>308</v>
      </c>
      <c r="E163" s="622"/>
      <c r="F163" s="621" t="s">
        <v>309</v>
      </c>
      <c r="G163" s="622"/>
      <c r="H163" s="621" t="s">
        <v>319</v>
      </c>
      <c r="I163" s="622"/>
      <c r="J163" s="63" t="s">
        <v>312</v>
      </c>
    </row>
    <row r="164" spans="1:10" ht="13.5" hidden="1">
      <c r="A164" s="77"/>
      <c r="B164" s="80">
        <v>1</v>
      </c>
      <c r="C164" s="80">
        <v>2</v>
      </c>
      <c r="D164" s="619">
        <v>3</v>
      </c>
      <c r="E164" s="620"/>
      <c r="F164" s="619">
        <v>4</v>
      </c>
      <c r="G164" s="620"/>
      <c r="H164" s="619">
        <v>5</v>
      </c>
      <c r="I164" s="620"/>
      <c r="J164" s="80" t="s">
        <v>318</v>
      </c>
    </row>
    <row r="165" spans="1:10" s="61" customFormat="1" ht="15.75" hidden="1" outlineLevel="1">
      <c r="A165" s="66"/>
      <c r="B165" s="67"/>
      <c r="C165" s="75"/>
      <c r="D165" s="613"/>
      <c r="E165" s="614"/>
      <c r="F165" s="615"/>
      <c r="G165" s="616"/>
      <c r="H165" s="617"/>
      <c r="I165" s="618"/>
      <c r="J165" s="82">
        <f>F165*H165</f>
        <v>0</v>
      </c>
    </row>
    <row r="166" spans="1:10" s="61" customFormat="1" ht="15.75" hidden="1" outlineLevel="1">
      <c r="A166" s="66"/>
      <c r="B166" s="67"/>
      <c r="C166" s="66"/>
      <c r="D166" s="613"/>
      <c r="E166" s="614"/>
      <c r="F166" s="615"/>
      <c r="G166" s="616"/>
      <c r="H166" s="617"/>
      <c r="I166" s="618"/>
      <c r="J166" s="82">
        <f aca="true" t="shared" si="5" ref="J166:J172">F166*H166</f>
        <v>0</v>
      </c>
    </row>
    <row r="167" spans="1:10" s="61" customFormat="1" ht="15.75" hidden="1" outlineLevel="1">
      <c r="A167" s="66"/>
      <c r="B167" s="67"/>
      <c r="C167" s="66"/>
      <c r="D167" s="613"/>
      <c r="E167" s="614"/>
      <c r="F167" s="615"/>
      <c r="G167" s="616"/>
      <c r="H167" s="617"/>
      <c r="I167" s="618"/>
      <c r="J167" s="82">
        <f t="shared" si="5"/>
        <v>0</v>
      </c>
    </row>
    <row r="168" spans="1:10" s="61" customFormat="1" ht="15.75" hidden="1" outlineLevel="1">
      <c r="A168" s="66"/>
      <c r="B168" s="67"/>
      <c r="C168" s="66"/>
      <c r="D168" s="613"/>
      <c r="E168" s="614"/>
      <c r="F168" s="615"/>
      <c r="G168" s="616"/>
      <c r="H168" s="617"/>
      <c r="I168" s="618"/>
      <c r="J168" s="82">
        <f t="shared" si="5"/>
        <v>0</v>
      </c>
    </row>
    <row r="169" spans="1:10" s="61" customFormat="1" ht="15.75" hidden="1" outlineLevel="1">
      <c r="A169" s="66"/>
      <c r="B169" s="67"/>
      <c r="C169" s="66"/>
      <c r="D169" s="613"/>
      <c r="E169" s="614"/>
      <c r="F169" s="615"/>
      <c r="G169" s="616"/>
      <c r="H169" s="617"/>
      <c r="I169" s="618"/>
      <c r="J169" s="82">
        <f t="shared" si="5"/>
        <v>0</v>
      </c>
    </row>
    <row r="170" spans="1:10" s="61" customFormat="1" ht="15.75" hidden="1" outlineLevel="1">
      <c r="A170" s="66"/>
      <c r="B170" s="67"/>
      <c r="C170" s="66"/>
      <c r="D170" s="613"/>
      <c r="E170" s="614"/>
      <c r="F170" s="615"/>
      <c r="G170" s="616"/>
      <c r="H170" s="617"/>
      <c r="I170" s="618"/>
      <c r="J170" s="82">
        <f t="shared" si="5"/>
        <v>0</v>
      </c>
    </row>
    <row r="171" spans="1:10" s="61" customFormat="1" ht="15.75" hidden="1" outlineLevel="1">
      <c r="A171" s="66"/>
      <c r="B171" s="67"/>
      <c r="C171" s="66"/>
      <c r="D171" s="613"/>
      <c r="E171" s="614"/>
      <c r="F171" s="615"/>
      <c r="G171" s="616"/>
      <c r="H171" s="617"/>
      <c r="I171" s="618"/>
      <c r="J171" s="82">
        <f t="shared" si="5"/>
        <v>0</v>
      </c>
    </row>
    <row r="172" spans="1:10" s="61" customFormat="1" ht="15.75" hidden="1" outlineLevel="1">
      <c r="A172" s="66"/>
      <c r="B172" s="67"/>
      <c r="C172" s="66"/>
      <c r="D172" s="613"/>
      <c r="E172" s="614"/>
      <c r="F172" s="615"/>
      <c r="G172" s="616"/>
      <c r="H172" s="617"/>
      <c r="I172" s="618"/>
      <c r="J172" s="82">
        <f t="shared" si="5"/>
        <v>0</v>
      </c>
    </row>
    <row r="173" spans="1:10" s="61" customFormat="1" ht="15.75" hidden="1" outlineLevel="1">
      <c r="A173" s="66"/>
      <c r="B173" s="67"/>
      <c r="C173" s="66"/>
      <c r="D173" s="613"/>
      <c r="E173" s="614"/>
      <c r="F173" s="615"/>
      <c r="G173" s="616"/>
      <c r="H173" s="617"/>
      <c r="I173" s="618"/>
      <c r="J173" s="82"/>
    </row>
    <row r="174" spans="1:10" s="61" customFormat="1" ht="15.75" hidden="1" outlineLevel="1">
      <c r="A174" s="83" t="s">
        <v>284</v>
      </c>
      <c r="B174" s="84"/>
      <c r="C174" s="604" t="s">
        <v>284</v>
      </c>
      <c r="D174" s="604"/>
      <c r="E174" s="604"/>
      <c r="F174" s="604"/>
      <c r="G174" s="604"/>
      <c r="H174" s="604"/>
      <c r="I174" s="605"/>
      <c r="J174" s="76">
        <f>SUM(J165:J173)</f>
        <v>0</v>
      </c>
    </row>
    <row r="175" spans="3:10" s="61" customFormat="1" ht="21" customHeight="1" collapsed="1">
      <c r="C175" s="606" t="s">
        <v>325</v>
      </c>
      <c r="D175" s="606"/>
      <c r="E175" s="606"/>
      <c r="F175" s="606"/>
      <c r="G175" s="606"/>
      <c r="H175" s="606"/>
      <c r="I175" s="607"/>
      <c r="J175" s="103">
        <f>J23+J33+J36+J44+J69+J83+J97+J103+J113+J174+J123+J135+J148+J161</f>
        <v>3408757.52864</v>
      </c>
    </row>
    <row r="178" spans="2:10" ht="12.75">
      <c r="B178" s="79" t="s">
        <v>140</v>
      </c>
      <c r="D178" s="124"/>
      <c r="E178" s="124"/>
      <c r="F178" s="125"/>
      <c r="I178" s="124" t="s">
        <v>581</v>
      </c>
      <c r="J178" s="124"/>
    </row>
    <row r="179" spans="9:10" ht="12.75">
      <c r="I179" s="601" t="s">
        <v>326</v>
      </c>
      <c r="J179" s="601"/>
    </row>
    <row r="181" spans="2:10" ht="12.75">
      <c r="B181" s="79" t="s">
        <v>579</v>
      </c>
      <c r="D181" s="124"/>
      <c r="E181" s="124"/>
      <c r="F181" s="125"/>
      <c r="I181" s="124" t="s">
        <v>580</v>
      </c>
      <c r="J181" s="124"/>
    </row>
    <row r="182" spans="9:10" ht="12.75">
      <c r="I182" s="601" t="s">
        <v>326</v>
      </c>
      <c r="J182" s="601"/>
    </row>
    <row r="184" spans="2:10" ht="12.75">
      <c r="B184" s="79" t="s">
        <v>327</v>
      </c>
      <c r="C184" s="124" t="s">
        <v>582</v>
      </c>
      <c r="D184" s="124"/>
      <c r="F184" s="598" t="s">
        <v>583</v>
      </c>
      <c r="G184" s="598"/>
      <c r="I184" s="124" t="s">
        <v>580</v>
      </c>
      <c r="J184" s="124"/>
    </row>
    <row r="185" spans="3:10" ht="12.75">
      <c r="C185" s="602" t="s">
        <v>142</v>
      </c>
      <c r="D185" s="602"/>
      <c r="F185" s="603" t="s">
        <v>145</v>
      </c>
      <c r="G185" s="603"/>
      <c r="I185" s="601" t="s">
        <v>326</v>
      </c>
      <c r="J185" s="601"/>
    </row>
    <row r="187" spans="2:3" ht="12.75">
      <c r="B187" s="79" t="s">
        <v>328</v>
      </c>
      <c r="C187" s="167">
        <v>43850</v>
      </c>
    </row>
  </sheetData>
  <sheetProtection/>
  <mergeCells count="365">
    <mergeCell ref="B5:J5"/>
    <mergeCell ref="E7:J7"/>
    <mergeCell ref="D8:J8"/>
    <mergeCell ref="A18:J18"/>
    <mergeCell ref="D19:E19"/>
    <mergeCell ref="F19:G19"/>
    <mergeCell ref="H19:I19"/>
    <mergeCell ref="E12:G12"/>
    <mergeCell ref="H12:J12"/>
    <mergeCell ref="E13:G13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C23:I23"/>
    <mergeCell ref="A24:J24"/>
    <mergeCell ref="D25:E25"/>
    <mergeCell ref="H25:I25"/>
    <mergeCell ref="A34:J34"/>
    <mergeCell ref="D26:E26"/>
    <mergeCell ref="H26:I26"/>
    <mergeCell ref="H27:I27"/>
    <mergeCell ref="D28:E28"/>
    <mergeCell ref="H28:I28"/>
    <mergeCell ref="H29:I29"/>
    <mergeCell ref="H35:I35"/>
    <mergeCell ref="A36:I36"/>
    <mergeCell ref="A37:J37"/>
    <mergeCell ref="D38:E38"/>
    <mergeCell ref="H38:I38"/>
    <mergeCell ref="H30:I30"/>
    <mergeCell ref="H31:I31"/>
    <mergeCell ref="D32:E32"/>
    <mergeCell ref="H32:I32"/>
    <mergeCell ref="A33:I33"/>
    <mergeCell ref="A44:I44"/>
    <mergeCell ref="A45:J45"/>
    <mergeCell ref="D46:E46"/>
    <mergeCell ref="H46:I46"/>
    <mergeCell ref="D39:E39"/>
    <mergeCell ref="H39:I39"/>
    <mergeCell ref="D40:E40"/>
    <mergeCell ref="H40:I40"/>
    <mergeCell ref="D41:E41"/>
    <mergeCell ref="H41:I41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D63:E63"/>
    <mergeCell ref="H63:I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A69:I69"/>
    <mergeCell ref="A70:J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A83:I83"/>
    <mergeCell ref="A84:J84"/>
    <mergeCell ref="C85:F85"/>
    <mergeCell ref="H85:I85"/>
    <mergeCell ref="C86:F86"/>
    <mergeCell ref="H86:I86"/>
    <mergeCell ref="C87:F87"/>
    <mergeCell ref="H87:I87"/>
    <mergeCell ref="C88:F88"/>
    <mergeCell ref="H88:I88"/>
    <mergeCell ref="C89:F89"/>
    <mergeCell ref="H89:I89"/>
    <mergeCell ref="C90:F90"/>
    <mergeCell ref="H90:I90"/>
    <mergeCell ref="C91:F91"/>
    <mergeCell ref="H91:I91"/>
    <mergeCell ref="C92:F92"/>
    <mergeCell ref="H92:I92"/>
    <mergeCell ref="C93:F93"/>
    <mergeCell ref="H93:I93"/>
    <mergeCell ref="C94:F94"/>
    <mergeCell ref="H94:I94"/>
    <mergeCell ref="C95:F95"/>
    <mergeCell ref="H95:I95"/>
    <mergeCell ref="C96:F96"/>
    <mergeCell ref="H96:I96"/>
    <mergeCell ref="A97:I97"/>
    <mergeCell ref="A98:J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C103:I103"/>
    <mergeCell ref="A104:J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3:I113"/>
    <mergeCell ref="A162:J162"/>
    <mergeCell ref="D163:E163"/>
    <mergeCell ref="F163:G163"/>
    <mergeCell ref="H163:I163"/>
    <mergeCell ref="D164:E164"/>
    <mergeCell ref="F164:G164"/>
    <mergeCell ref="H164:I164"/>
    <mergeCell ref="D116:E116"/>
    <mergeCell ref="F116:G116"/>
    <mergeCell ref="D165:E165"/>
    <mergeCell ref="F165:G165"/>
    <mergeCell ref="H165:I165"/>
    <mergeCell ref="D166:E166"/>
    <mergeCell ref="F166:G166"/>
    <mergeCell ref="H166:I166"/>
    <mergeCell ref="D167:E167"/>
    <mergeCell ref="F167:G167"/>
    <mergeCell ref="H167:I167"/>
    <mergeCell ref="D168:E168"/>
    <mergeCell ref="F168:G168"/>
    <mergeCell ref="H168:I168"/>
    <mergeCell ref="H171:I171"/>
    <mergeCell ref="D172:E172"/>
    <mergeCell ref="F172:G172"/>
    <mergeCell ref="H172:I172"/>
    <mergeCell ref="D169:E169"/>
    <mergeCell ref="F169:G169"/>
    <mergeCell ref="H169:I169"/>
    <mergeCell ref="D170:E170"/>
    <mergeCell ref="F170:G170"/>
    <mergeCell ref="H170:I170"/>
    <mergeCell ref="D173:E173"/>
    <mergeCell ref="F173:G173"/>
    <mergeCell ref="H173:I173"/>
    <mergeCell ref="C174:I174"/>
    <mergeCell ref="A114:J114"/>
    <mergeCell ref="D115:E115"/>
    <mergeCell ref="F115:G115"/>
    <mergeCell ref="H115:I115"/>
    <mergeCell ref="D171:E171"/>
    <mergeCell ref="F171:G171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H150:I150"/>
    <mergeCell ref="D151:E151"/>
    <mergeCell ref="F151:G151"/>
    <mergeCell ref="H151:I151"/>
    <mergeCell ref="H138:I138"/>
    <mergeCell ref="C123:I123"/>
    <mergeCell ref="A124:J124"/>
    <mergeCell ref="D125:E125"/>
    <mergeCell ref="F125:G125"/>
    <mergeCell ref="H125:I125"/>
    <mergeCell ref="D126:E126"/>
    <mergeCell ref="F126:G126"/>
    <mergeCell ref="H126:I126"/>
    <mergeCell ref="D127:E127"/>
    <mergeCell ref="F127:G127"/>
    <mergeCell ref="H127:I127"/>
    <mergeCell ref="D128:E128"/>
    <mergeCell ref="F128:G128"/>
    <mergeCell ref="H128:I128"/>
    <mergeCell ref="D129:E129"/>
    <mergeCell ref="F129:G129"/>
    <mergeCell ref="H129:I129"/>
    <mergeCell ref="H133:I133"/>
    <mergeCell ref="D130:E130"/>
    <mergeCell ref="F130:G130"/>
    <mergeCell ref="H130:I130"/>
    <mergeCell ref="D131:E131"/>
    <mergeCell ref="F131:G131"/>
    <mergeCell ref="H131:I131"/>
    <mergeCell ref="I179:J179"/>
    <mergeCell ref="H152:I152"/>
    <mergeCell ref="D153:E153"/>
    <mergeCell ref="F153:G153"/>
    <mergeCell ref="H153:I153"/>
    <mergeCell ref="D132:E132"/>
    <mergeCell ref="F132:G132"/>
    <mergeCell ref="H132:I132"/>
    <mergeCell ref="D133:E133"/>
    <mergeCell ref="F133:G133"/>
    <mergeCell ref="C185:D185"/>
    <mergeCell ref="F185:G185"/>
    <mergeCell ref="I185:J185"/>
    <mergeCell ref="A149:J149"/>
    <mergeCell ref="D150:E150"/>
    <mergeCell ref="F150:G150"/>
    <mergeCell ref="H155:I155"/>
    <mergeCell ref="D152:E152"/>
    <mergeCell ref="F152:G152"/>
    <mergeCell ref="C175:I175"/>
    <mergeCell ref="D43:E43"/>
    <mergeCell ref="H43:I43"/>
    <mergeCell ref="D42:E42"/>
    <mergeCell ref="H42:I42"/>
    <mergeCell ref="D35:E35"/>
    <mergeCell ref="I182:J182"/>
    <mergeCell ref="D134:E134"/>
    <mergeCell ref="F134:G134"/>
    <mergeCell ref="H134:I134"/>
    <mergeCell ref="C135:I135"/>
    <mergeCell ref="D154:E154"/>
    <mergeCell ref="F154:G154"/>
    <mergeCell ref="H154:I154"/>
    <mergeCell ref="D155:E155"/>
    <mergeCell ref="F155:G155"/>
    <mergeCell ref="H13:J13"/>
    <mergeCell ref="E14:G14"/>
    <mergeCell ref="H14:J14"/>
    <mergeCell ref="A136:J136"/>
    <mergeCell ref="D137:E137"/>
    <mergeCell ref="F158:G158"/>
    <mergeCell ref="H158:I158"/>
    <mergeCell ref="F156:G156"/>
    <mergeCell ref="H156:I156"/>
    <mergeCell ref="D157:E157"/>
    <mergeCell ref="F157:G157"/>
    <mergeCell ref="H157:I157"/>
    <mergeCell ref="D156:E156"/>
    <mergeCell ref="F137:G137"/>
    <mergeCell ref="H137:I137"/>
    <mergeCell ref="D138:E138"/>
    <mergeCell ref="F138:G138"/>
    <mergeCell ref="D139:E139"/>
    <mergeCell ref="F139:G139"/>
    <mergeCell ref="H139:I139"/>
    <mergeCell ref="D160:E160"/>
    <mergeCell ref="F160:G160"/>
    <mergeCell ref="H160:I160"/>
    <mergeCell ref="D159:E159"/>
    <mergeCell ref="F159:G159"/>
    <mergeCell ref="H159:I159"/>
    <mergeCell ref="D140:E140"/>
    <mergeCell ref="F140:G140"/>
    <mergeCell ref="H140:I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F184:G184"/>
    <mergeCell ref="C148:I148"/>
    <mergeCell ref="D146:E146"/>
    <mergeCell ref="F146:G146"/>
    <mergeCell ref="H146:I146"/>
    <mergeCell ref="D147:E147"/>
    <mergeCell ref="F147:G147"/>
    <mergeCell ref="H147:I147"/>
    <mergeCell ref="C161:I161"/>
    <mergeCell ref="D158:E15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75" zoomScaleNormal="75" zoomScalePageLayoutView="0" workbookViewId="0" topLeftCell="B1">
      <selection activeCell="H66" sqref="H66"/>
    </sheetView>
  </sheetViews>
  <sheetFormatPr defaultColWidth="8.875" defaultRowHeight="12.75" outlineLevelRow="1"/>
  <cols>
    <col min="1" max="1" width="38.875" style="79" hidden="1" customWidth="1"/>
    <col min="2" max="2" width="5.625" style="79" customWidth="1"/>
    <col min="3" max="3" width="24.25390625" style="79" customWidth="1"/>
    <col min="4" max="4" width="16.125" style="79" customWidth="1"/>
    <col min="5" max="5" width="22.253906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215</v>
      </c>
    </row>
    <row r="2" ht="12.75">
      <c r="J2" s="126" t="s">
        <v>216</v>
      </c>
    </row>
    <row r="3" ht="12.75">
      <c r="J3" s="126"/>
    </row>
    <row r="4" ht="12.75">
      <c r="J4" s="126" t="s">
        <v>329</v>
      </c>
    </row>
    <row r="5" spans="2:10" s="60" customFormat="1" ht="18.75">
      <c r="B5" s="654" t="s">
        <v>263</v>
      </c>
      <c r="C5" s="654"/>
      <c r="D5" s="654"/>
      <c r="E5" s="654"/>
      <c r="F5" s="654"/>
      <c r="G5" s="654"/>
      <c r="H5" s="654"/>
      <c r="I5" s="654"/>
      <c r="J5" s="654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264</v>
      </c>
      <c r="E7" s="723" t="s">
        <v>443</v>
      </c>
      <c r="F7" s="723"/>
      <c r="G7" s="723"/>
      <c r="H7" s="723"/>
      <c r="I7" s="723"/>
      <c r="J7" s="723"/>
    </row>
    <row r="8" spans="2:10" s="60" customFormat="1" ht="42" customHeight="1">
      <c r="B8" s="60" t="s">
        <v>265</v>
      </c>
      <c r="D8" s="655" t="s">
        <v>552</v>
      </c>
      <c r="E8" s="655"/>
      <c r="F8" s="655"/>
      <c r="G8" s="655"/>
      <c r="H8" s="655"/>
      <c r="I8" s="655"/>
      <c r="J8" s="655"/>
    </row>
    <row r="9" s="61" customFormat="1" ht="15.75">
      <c r="F9" s="62"/>
    </row>
    <row r="10" spans="2:6" s="61" customFormat="1" ht="15.75">
      <c r="B10" s="95" t="s">
        <v>452</v>
      </c>
      <c r="F10" s="62"/>
    </row>
    <row r="11" s="61" customFormat="1" ht="15.75">
      <c r="F11" s="62"/>
    </row>
    <row r="12" spans="2:10" s="61" customFormat="1" ht="45" customHeight="1">
      <c r="B12" s="137" t="s">
        <v>268</v>
      </c>
      <c r="C12" s="137" t="s">
        <v>453</v>
      </c>
      <c r="D12" s="137" t="s">
        <v>150</v>
      </c>
      <c r="E12" s="724" t="s">
        <v>454</v>
      </c>
      <c r="F12" s="725"/>
      <c r="G12" s="725"/>
      <c r="H12" s="725"/>
      <c r="I12" s="725"/>
      <c r="J12" s="726"/>
    </row>
    <row r="13" spans="1:10" s="61" customFormat="1" ht="120">
      <c r="A13" s="206"/>
      <c r="B13" s="130">
        <v>1</v>
      </c>
      <c r="C13" s="193" t="s">
        <v>612</v>
      </c>
      <c r="D13" s="130" t="s">
        <v>614</v>
      </c>
      <c r="E13" s="720">
        <v>1892119</v>
      </c>
      <c r="F13" s="721"/>
      <c r="G13" s="721"/>
      <c r="H13" s="721"/>
      <c r="I13" s="721"/>
      <c r="J13" s="722"/>
    </row>
    <row r="14" spans="1:10" s="61" customFormat="1" ht="45">
      <c r="A14" s="206"/>
      <c r="B14" s="130">
        <v>2</v>
      </c>
      <c r="C14" s="193" t="s">
        <v>618</v>
      </c>
      <c r="D14" s="130" t="s">
        <v>611</v>
      </c>
      <c r="E14" s="720">
        <v>1940800</v>
      </c>
      <c r="F14" s="721"/>
      <c r="G14" s="721"/>
      <c r="H14" s="721"/>
      <c r="I14" s="721"/>
      <c r="J14" s="722"/>
    </row>
    <row r="15" spans="1:10" s="61" customFormat="1" ht="135" customHeight="1">
      <c r="A15" s="206"/>
      <c r="B15" s="130">
        <v>3</v>
      </c>
      <c r="C15" s="192" t="s">
        <v>615</v>
      </c>
      <c r="D15" s="130" t="s">
        <v>617</v>
      </c>
      <c r="E15" s="720">
        <v>23227</v>
      </c>
      <c r="F15" s="721"/>
      <c r="G15" s="721"/>
      <c r="H15" s="721"/>
      <c r="I15" s="721"/>
      <c r="J15" s="722"/>
    </row>
    <row r="16" spans="1:10" s="61" customFormat="1" ht="90">
      <c r="A16" s="206"/>
      <c r="B16" s="130">
        <v>4</v>
      </c>
      <c r="C16" s="193" t="s">
        <v>619</v>
      </c>
      <c r="D16" s="130" t="s">
        <v>620</v>
      </c>
      <c r="E16" s="720">
        <v>52241</v>
      </c>
      <c r="F16" s="721"/>
      <c r="G16" s="721"/>
      <c r="H16" s="721"/>
      <c r="I16" s="721"/>
      <c r="J16" s="722"/>
    </row>
    <row r="17" spans="1:10" s="61" customFormat="1" ht="90">
      <c r="A17" s="206"/>
      <c r="B17" s="130">
        <v>5</v>
      </c>
      <c r="C17" s="193" t="s">
        <v>619</v>
      </c>
      <c r="D17" s="130" t="s">
        <v>621</v>
      </c>
      <c r="E17" s="720">
        <v>9951</v>
      </c>
      <c r="F17" s="721"/>
      <c r="G17" s="721"/>
      <c r="H17" s="721"/>
      <c r="I17" s="721"/>
      <c r="J17" s="722"/>
    </row>
    <row r="18" spans="2:10" s="95" customFormat="1" ht="15.75">
      <c r="B18" s="132"/>
      <c r="C18" s="132" t="s">
        <v>169</v>
      </c>
      <c r="D18" s="133"/>
      <c r="E18" s="717">
        <f>SUM(E13:J17)</f>
        <v>3918338</v>
      </c>
      <c r="F18" s="718"/>
      <c r="G18" s="718"/>
      <c r="H18" s="718"/>
      <c r="I18" s="718"/>
      <c r="J18" s="719"/>
    </row>
    <row r="19" s="61" customFormat="1" ht="15.75">
      <c r="F19" s="62"/>
    </row>
    <row r="20" spans="2:6" s="138" customFormat="1" ht="15.75">
      <c r="B20" s="138" t="s">
        <v>447</v>
      </c>
      <c r="F20" s="139"/>
    </row>
    <row r="21" s="138" customFormat="1" ht="15.75">
      <c r="F21" s="139"/>
    </row>
    <row r="22" spans="1:10" s="61" customFormat="1" ht="36.75" customHeight="1">
      <c r="A22" s="650" t="s">
        <v>630</v>
      </c>
      <c r="B22" s="650"/>
      <c r="C22" s="650"/>
      <c r="D22" s="650"/>
      <c r="E22" s="650"/>
      <c r="F22" s="650"/>
      <c r="G22" s="650"/>
      <c r="H22" s="650"/>
      <c r="I22" s="650"/>
      <c r="J22" s="650"/>
    </row>
    <row r="23" spans="1:10" ht="33" customHeight="1">
      <c r="A23" s="77"/>
      <c r="B23" s="78" t="s">
        <v>268</v>
      </c>
      <c r="C23" s="63" t="s">
        <v>432</v>
      </c>
      <c r="D23" s="621" t="s">
        <v>307</v>
      </c>
      <c r="E23" s="622"/>
      <c r="F23" s="621" t="s">
        <v>433</v>
      </c>
      <c r="G23" s="649"/>
      <c r="H23" s="649"/>
      <c r="I23" s="622"/>
      <c r="J23" s="63" t="s">
        <v>312</v>
      </c>
    </row>
    <row r="24" spans="1:10" ht="13.5">
      <c r="A24" s="77"/>
      <c r="B24" s="80">
        <v>1</v>
      </c>
      <c r="C24" s="80">
        <v>2</v>
      </c>
      <c r="D24" s="619">
        <v>3</v>
      </c>
      <c r="E24" s="620"/>
      <c r="F24" s="619">
        <v>4</v>
      </c>
      <c r="G24" s="643"/>
      <c r="H24" s="643"/>
      <c r="I24" s="620"/>
      <c r="J24" s="80">
        <v>5</v>
      </c>
    </row>
    <row r="25" spans="1:10" s="61" customFormat="1" ht="32.25" customHeight="1" outlineLevel="1">
      <c r="A25" s="66"/>
      <c r="B25" s="67">
        <v>1</v>
      </c>
      <c r="C25" s="73">
        <v>226</v>
      </c>
      <c r="D25" s="678" t="s">
        <v>634</v>
      </c>
      <c r="E25" s="679"/>
      <c r="F25" s="617" t="s">
        <v>632</v>
      </c>
      <c r="G25" s="711"/>
      <c r="H25" s="711"/>
      <c r="I25" s="618"/>
      <c r="J25" s="82">
        <v>1892119</v>
      </c>
    </row>
    <row r="26" spans="1:10" s="61" customFormat="1" ht="15.75" outlineLevel="1">
      <c r="A26" s="83" t="s">
        <v>284</v>
      </c>
      <c r="B26" s="84"/>
      <c r="C26" s="604" t="s">
        <v>284</v>
      </c>
      <c r="D26" s="604"/>
      <c r="E26" s="604"/>
      <c r="F26" s="604"/>
      <c r="G26" s="604"/>
      <c r="H26" s="604"/>
      <c r="I26" s="605"/>
      <c r="J26" s="76">
        <f>J25</f>
        <v>1892119</v>
      </c>
    </row>
    <row r="27" spans="1:10" s="61" customFormat="1" ht="38.25" customHeight="1">
      <c r="A27" s="623" t="s">
        <v>633</v>
      </c>
      <c r="B27" s="624"/>
      <c r="C27" s="624"/>
      <c r="D27" s="624"/>
      <c r="E27" s="624"/>
      <c r="F27" s="624"/>
      <c r="G27" s="624"/>
      <c r="H27" s="624"/>
      <c r="I27" s="624"/>
      <c r="J27" s="625"/>
    </row>
    <row r="28" spans="1:10" ht="33" customHeight="1">
      <c r="A28" s="77"/>
      <c r="B28" s="78" t="s">
        <v>268</v>
      </c>
      <c r="C28" s="63" t="s">
        <v>432</v>
      </c>
      <c r="D28" s="621" t="s">
        <v>307</v>
      </c>
      <c r="E28" s="622"/>
      <c r="F28" s="621" t="s">
        <v>433</v>
      </c>
      <c r="G28" s="649"/>
      <c r="H28" s="649"/>
      <c r="I28" s="622"/>
      <c r="J28" s="63" t="s">
        <v>312</v>
      </c>
    </row>
    <row r="29" spans="1:10" ht="13.5">
      <c r="A29" s="77"/>
      <c r="B29" s="80">
        <v>1</v>
      </c>
      <c r="C29" s="80">
        <v>2</v>
      </c>
      <c r="D29" s="619">
        <v>3</v>
      </c>
      <c r="E29" s="620"/>
      <c r="F29" s="619">
        <v>4</v>
      </c>
      <c r="G29" s="643"/>
      <c r="H29" s="643"/>
      <c r="I29" s="620"/>
      <c r="J29" s="80">
        <v>5</v>
      </c>
    </row>
    <row r="30" spans="1:10" s="203" customFormat="1" ht="68.25" customHeight="1" outlineLevel="1">
      <c r="A30" s="200"/>
      <c r="B30" s="201">
        <v>1</v>
      </c>
      <c r="C30" s="201">
        <v>226</v>
      </c>
      <c r="D30" s="712" t="s">
        <v>641</v>
      </c>
      <c r="E30" s="713"/>
      <c r="F30" s="714" t="s">
        <v>672</v>
      </c>
      <c r="G30" s="715"/>
      <c r="H30" s="715"/>
      <c r="I30" s="716"/>
      <c r="J30" s="202">
        <v>23227</v>
      </c>
    </row>
    <row r="31" spans="1:10" s="61" customFormat="1" ht="21" customHeight="1" outlineLevel="1">
      <c r="A31" s="83" t="s">
        <v>284</v>
      </c>
      <c r="B31" s="84"/>
      <c r="C31" s="604" t="s">
        <v>284</v>
      </c>
      <c r="D31" s="604"/>
      <c r="E31" s="604"/>
      <c r="F31" s="604"/>
      <c r="G31" s="604"/>
      <c r="H31" s="604"/>
      <c r="I31" s="605"/>
      <c r="J31" s="76">
        <f>J30</f>
        <v>23227</v>
      </c>
    </row>
    <row r="32" spans="1:10" s="61" customFormat="1" ht="23.25" customHeight="1">
      <c r="A32" s="623" t="s">
        <v>635</v>
      </c>
      <c r="B32" s="624"/>
      <c r="C32" s="624"/>
      <c r="D32" s="624"/>
      <c r="E32" s="624"/>
      <c r="F32" s="624"/>
      <c r="G32" s="624"/>
      <c r="H32" s="624"/>
      <c r="I32" s="624"/>
      <c r="J32" s="625"/>
    </row>
    <row r="33" spans="1:10" ht="33" customHeight="1">
      <c r="A33" s="77"/>
      <c r="B33" s="78" t="s">
        <v>268</v>
      </c>
      <c r="C33" s="63" t="s">
        <v>432</v>
      </c>
      <c r="D33" s="621" t="s">
        <v>307</v>
      </c>
      <c r="E33" s="622"/>
      <c r="F33" s="621" t="s">
        <v>433</v>
      </c>
      <c r="G33" s="649"/>
      <c r="H33" s="649"/>
      <c r="I33" s="622"/>
      <c r="J33" s="63" t="s">
        <v>312</v>
      </c>
    </row>
    <row r="34" spans="1:10" ht="13.5">
      <c r="A34" s="77"/>
      <c r="B34" s="80">
        <v>1</v>
      </c>
      <c r="C34" s="80">
        <v>2</v>
      </c>
      <c r="D34" s="619">
        <v>3</v>
      </c>
      <c r="E34" s="620"/>
      <c r="F34" s="619">
        <v>4</v>
      </c>
      <c r="G34" s="643"/>
      <c r="H34" s="643"/>
      <c r="I34" s="620"/>
      <c r="J34" s="80">
        <v>5</v>
      </c>
    </row>
    <row r="35" spans="1:10" s="61" customFormat="1" ht="33" customHeight="1" outlineLevel="1">
      <c r="A35" s="66"/>
      <c r="B35" s="67">
        <v>1</v>
      </c>
      <c r="C35" s="73">
        <v>226</v>
      </c>
      <c r="D35" s="613" t="s">
        <v>631</v>
      </c>
      <c r="E35" s="614"/>
      <c r="F35" s="617" t="s">
        <v>637</v>
      </c>
      <c r="G35" s="711"/>
      <c r="H35" s="711"/>
      <c r="I35" s="618"/>
      <c r="J35" s="82">
        <v>52241</v>
      </c>
    </row>
    <row r="36" spans="1:10" s="61" customFormat="1" ht="15.75" outlineLevel="1">
      <c r="A36" s="83" t="s">
        <v>284</v>
      </c>
      <c r="B36" s="84"/>
      <c r="C36" s="604" t="s">
        <v>284</v>
      </c>
      <c r="D36" s="604"/>
      <c r="E36" s="604"/>
      <c r="F36" s="604"/>
      <c r="G36" s="604"/>
      <c r="H36" s="604"/>
      <c r="I36" s="605"/>
      <c r="J36" s="76">
        <f>J35</f>
        <v>52241</v>
      </c>
    </row>
    <row r="37" spans="1:10" s="61" customFormat="1" ht="23.25" customHeight="1">
      <c r="A37" s="623" t="s">
        <v>636</v>
      </c>
      <c r="B37" s="624"/>
      <c r="C37" s="624"/>
      <c r="D37" s="624"/>
      <c r="E37" s="624"/>
      <c r="F37" s="624"/>
      <c r="G37" s="624"/>
      <c r="H37" s="624"/>
      <c r="I37" s="624"/>
      <c r="J37" s="625"/>
    </row>
    <row r="38" spans="1:10" ht="33" customHeight="1">
      <c r="A38" s="77"/>
      <c r="B38" s="78" t="s">
        <v>268</v>
      </c>
      <c r="C38" s="63" t="s">
        <v>432</v>
      </c>
      <c r="D38" s="621" t="s">
        <v>307</v>
      </c>
      <c r="E38" s="622"/>
      <c r="F38" s="621" t="s">
        <v>433</v>
      </c>
      <c r="G38" s="649"/>
      <c r="H38" s="649"/>
      <c r="I38" s="622"/>
      <c r="J38" s="63" t="s">
        <v>312</v>
      </c>
    </row>
    <row r="39" spans="1:10" ht="13.5">
      <c r="A39" s="77"/>
      <c r="B39" s="80">
        <v>1</v>
      </c>
      <c r="C39" s="80">
        <v>2</v>
      </c>
      <c r="D39" s="619">
        <v>3</v>
      </c>
      <c r="E39" s="620"/>
      <c r="F39" s="619">
        <v>4</v>
      </c>
      <c r="G39" s="643"/>
      <c r="H39" s="643"/>
      <c r="I39" s="620"/>
      <c r="J39" s="80">
        <v>5</v>
      </c>
    </row>
    <row r="40" spans="1:10" s="61" customFormat="1" ht="32.25" customHeight="1" outlineLevel="1">
      <c r="A40" s="66"/>
      <c r="B40" s="67">
        <v>1</v>
      </c>
      <c r="C40" s="73">
        <v>226</v>
      </c>
      <c r="D40" s="613" t="s">
        <v>631</v>
      </c>
      <c r="E40" s="614"/>
      <c r="F40" s="617" t="s">
        <v>638</v>
      </c>
      <c r="G40" s="711"/>
      <c r="H40" s="711"/>
      <c r="I40" s="618"/>
      <c r="J40" s="82">
        <v>9951</v>
      </c>
    </row>
    <row r="41" spans="1:10" s="61" customFormat="1" ht="15.75" outlineLevel="1">
      <c r="A41" s="83" t="s">
        <v>284</v>
      </c>
      <c r="B41" s="84"/>
      <c r="C41" s="604" t="s">
        <v>284</v>
      </c>
      <c r="D41" s="604"/>
      <c r="E41" s="604"/>
      <c r="F41" s="604"/>
      <c r="G41" s="604"/>
      <c r="H41" s="604"/>
      <c r="I41" s="605"/>
      <c r="J41" s="76">
        <f>J40</f>
        <v>9951</v>
      </c>
    </row>
    <row r="42" spans="1:10" s="61" customFormat="1" ht="23.25" customHeight="1">
      <c r="A42" s="623" t="s">
        <v>639</v>
      </c>
      <c r="B42" s="624"/>
      <c r="C42" s="624"/>
      <c r="D42" s="624"/>
      <c r="E42" s="624"/>
      <c r="F42" s="624"/>
      <c r="G42" s="624"/>
      <c r="H42" s="624"/>
      <c r="I42" s="624"/>
      <c r="J42" s="625"/>
    </row>
    <row r="43" spans="1:10" ht="33" customHeight="1">
      <c r="A43" s="77"/>
      <c r="B43" s="78" t="s">
        <v>268</v>
      </c>
      <c r="C43" s="182" t="s">
        <v>432</v>
      </c>
      <c r="D43" s="621" t="s">
        <v>307</v>
      </c>
      <c r="E43" s="622"/>
      <c r="F43" s="621" t="s">
        <v>433</v>
      </c>
      <c r="G43" s="649"/>
      <c r="H43" s="649"/>
      <c r="I43" s="622"/>
      <c r="J43" s="182" t="s">
        <v>312</v>
      </c>
    </row>
    <row r="44" spans="1:10" ht="13.5">
      <c r="A44" s="77"/>
      <c r="B44" s="80">
        <v>1</v>
      </c>
      <c r="C44" s="80">
        <v>2</v>
      </c>
      <c r="D44" s="619">
        <v>3</v>
      </c>
      <c r="E44" s="620"/>
      <c r="F44" s="619">
        <v>4</v>
      </c>
      <c r="G44" s="643"/>
      <c r="H44" s="643"/>
      <c r="I44" s="620"/>
      <c r="J44" s="80">
        <v>5</v>
      </c>
    </row>
    <row r="45" spans="1:10" s="61" customFormat="1" ht="32.25" customHeight="1" outlineLevel="1">
      <c r="A45" s="66"/>
      <c r="B45" s="67">
        <v>1</v>
      </c>
      <c r="C45" s="73">
        <v>225</v>
      </c>
      <c r="D45" s="613" t="s">
        <v>640</v>
      </c>
      <c r="E45" s="614"/>
      <c r="F45" s="617"/>
      <c r="G45" s="711"/>
      <c r="H45" s="711"/>
      <c r="I45" s="618"/>
      <c r="J45" s="82">
        <v>1940800</v>
      </c>
    </row>
    <row r="46" spans="1:10" s="61" customFormat="1" ht="15.75" outlineLevel="1">
      <c r="A46" s="180" t="s">
        <v>284</v>
      </c>
      <c r="B46" s="181"/>
      <c r="C46" s="604" t="s">
        <v>284</v>
      </c>
      <c r="D46" s="604"/>
      <c r="E46" s="604"/>
      <c r="F46" s="604"/>
      <c r="G46" s="604"/>
      <c r="H46" s="604"/>
      <c r="I46" s="605"/>
      <c r="J46" s="76">
        <f>J45</f>
        <v>1940800</v>
      </c>
    </row>
    <row r="47" spans="3:10" s="61" customFormat="1" ht="21" customHeight="1">
      <c r="C47" s="606" t="s">
        <v>325</v>
      </c>
      <c r="D47" s="606"/>
      <c r="E47" s="606"/>
      <c r="F47" s="606"/>
      <c r="G47" s="606"/>
      <c r="H47" s="606"/>
      <c r="I47" s="607"/>
      <c r="J47" s="103">
        <f>J26+J31+J36+J41+J46</f>
        <v>3918338</v>
      </c>
    </row>
    <row r="50" spans="2:10" ht="12.75">
      <c r="B50" s="79" t="s">
        <v>140</v>
      </c>
      <c r="D50" s="124"/>
      <c r="E50" s="124"/>
      <c r="F50" s="125"/>
      <c r="I50" s="124" t="s">
        <v>581</v>
      </c>
      <c r="J50" s="124"/>
    </row>
    <row r="51" spans="9:10" ht="12.75">
      <c r="I51" s="601" t="s">
        <v>326</v>
      </c>
      <c r="J51" s="601"/>
    </row>
    <row r="53" spans="2:10" ht="12.75">
      <c r="B53" s="79" t="s">
        <v>579</v>
      </c>
      <c r="D53" s="124"/>
      <c r="E53" s="124"/>
      <c r="F53" s="125"/>
      <c r="I53" s="124" t="s">
        <v>580</v>
      </c>
      <c r="J53" s="124"/>
    </row>
    <row r="54" spans="9:10" ht="12.75">
      <c r="I54" s="601" t="s">
        <v>326</v>
      </c>
      <c r="J54" s="601"/>
    </row>
    <row r="56" spans="2:10" ht="12.75">
      <c r="B56" s="79" t="s">
        <v>327</v>
      </c>
      <c r="C56" s="124" t="s">
        <v>582</v>
      </c>
      <c r="D56" s="124"/>
      <c r="F56" s="598" t="s">
        <v>583</v>
      </c>
      <c r="G56" s="598"/>
      <c r="I56" s="124" t="s">
        <v>580</v>
      </c>
      <c r="J56" s="124"/>
    </row>
    <row r="57" spans="3:10" ht="12.75">
      <c r="C57" s="602" t="s">
        <v>142</v>
      </c>
      <c r="D57" s="602"/>
      <c r="F57" s="603" t="s">
        <v>145</v>
      </c>
      <c r="G57" s="603"/>
      <c r="I57" s="601" t="s">
        <v>326</v>
      </c>
      <c r="J57" s="601"/>
    </row>
    <row r="59" spans="2:3" ht="12.75">
      <c r="B59" s="79" t="s">
        <v>328</v>
      </c>
      <c r="C59" s="167">
        <v>43850</v>
      </c>
    </row>
  </sheetData>
  <sheetProtection/>
  <mergeCells count="57">
    <mergeCell ref="B5:J5"/>
    <mergeCell ref="E7:J7"/>
    <mergeCell ref="D8:J8"/>
    <mergeCell ref="A22:J22"/>
    <mergeCell ref="D23:E23"/>
    <mergeCell ref="F23:I23"/>
    <mergeCell ref="E12:J12"/>
    <mergeCell ref="E13:J13"/>
    <mergeCell ref="E14:J14"/>
    <mergeCell ref="E15:J15"/>
    <mergeCell ref="E18:J18"/>
    <mergeCell ref="D24:E24"/>
    <mergeCell ref="F24:I24"/>
    <mergeCell ref="E16:J16"/>
    <mergeCell ref="E17:J17"/>
    <mergeCell ref="D25:E25"/>
    <mergeCell ref="F25:I25"/>
    <mergeCell ref="C26:I26"/>
    <mergeCell ref="A27:J27"/>
    <mergeCell ref="D28:E28"/>
    <mergeCell ref="F28:I28"/>
    <mergeCell ref="D29:E29"/>
    <mergeCell ref="F29:I29"/>
    <mergeCell ref="D30:E30"/>
    <mergeCell ref="F30:I30"/>
    <mergeCell ref="C31:I31"/>
    <mergeCell ref="A32:J32"/>
    <mergeCell ref="D33:E33"/>
    <mergeCell ref="F33:I33"/>
    <mergeCell ref="D34:E34"/>
    <mergeCell ref="F34:I34"/>
    <mergeCell ref="D35:E35"/>
    <mergeCell ref="F35:I35"/>
    <mergeCell ref="C57:D57"/>
    <mergeCell ref="F57:G57"/>
    <mergeCell ref="I57:J57"/>
    <mergeCell ref="C41:I41"/>
    <mergeCell ref="C47:I47"/>
    <mergeCell ref="I51:J51"/>
    <mergeCell ref="I54:J54"/>
    <mergeCell ref="F56:G56"/>
    <mergeCell ref="C36:I36"/>
    <mergeCell ref="A37:J37"/>
    <mergeCell ref="D38:E38"/>
    <mergeCell ref="F38:I38"/>
    <mergeCell ref="D39:E39"/>
    <mergeCell ref="F39:I39"/>
    <mergeCell ref="D40:E40"/>
    <mergeCell ref="F40:I40"/>
    <mergeCell ref="A42:J42"/>
    <mergeCell ref="D43:E43"/>
    <mergeCell ref="F45:I45"/>
    <mergeCell ref="C46:I46"/>
    <mergeCell ref="F43:I43"/>
    <mergeCell ref="D44:E44"/>
    <mergeCell ref="F44:I44"/>
    <mergeCell ref="D45:E4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2"/>
  <sheetViews>
    <sheetView zoomScale="75" zoomScaleNormal="75" zoomScalePageLayoutView="0" workbookViewId="0" topLeftCell="B1">
      <selection activeCell="D13" sqref="D13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215</v>
      </c>
    </row>
    <row r="2" ht="12.75">
      <c r="J2" s="126" t="s">
        <v>216</v>
      </c>
    </row>
    <row r="3" ht="12.75">
      <c r="J3" s="126"/>
    </row>
    <row r="4" ht="12.75">
      <c r="J4" s="126" t="s">
        <v>329</v>
      </c>
    </row>
    <row r="5" spans="2:10" s="60" customFormat="1" ht="18.75">
      <c r="B5" s="654" t="s">
        <v>263</v>
      </c>
      <c r="C5" s="654"/>
      <c r="D5" s="654"/>
      <c r="E5" s="654"/>
      <c r="F5" s="654"/>
      <c r="G5" s="654"/>
      <c r="H5" s="654"/>
      <c r="I5" s="654"/>
      <c r="J5" s="654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264</v>
      </c>
      <c r="E7" s="723" t="s">
        <v>434</v>
      </c>
      <c r="F7" s="723"/>
      <c r="G7" s="723"/>
      <c r="H7" s="723"/>
      <c r="I7" s="723"/>
      <c r="J7" s="723"/>
    </row>
    <row r="8" spans="2:10" s="60" customFormat="1" ht="39.75" customHeight="1">
      <c r="B8" s="60" t="s">
        <v>265</v>
      </c>
      <c r="D8" s="655" t="s">
        <v>552</v>
      </c>
      <c r="E8" s="655"/>
      <c r="F8" s="655"/>
      <c r="G8" s="655"/>
      <c r="H8" s="655"/>
      <c r="I8" s="655"/>
      <c r="J8" s="655"/>
    </row>
    <row r="9" s="61" customFormat="1" ht="15.75">
      <c r="F9" s="62"/>
    </row>
    <row r="10" spans="2:10" s="61" customFormat="1" ht="15.75">
      <c r="B10" s="727" t="s">
        <v>455</v>
      </c>
      <c r="C10" s="727"/>
      <c r="D10" s="727"/>
      <c r="E10" s="727"/>
      <c r="F10" s="727"/>
      <c r="G10" s="727"/>
      <c r="H10" s="727"/>
      <c r="I10" s="727"/>
      <c r="J10" s="727"/>
    </row>
    <row r="11" s="61" customFormat="1" ht="15.75">
      <c r="F11" s="62"/>
    </row>
    <row r="12" spans="2:10" s="61" customFormat="1" ht="45" customHeight="1">
      <c r="B12" s="137" t="s">
        <v>268</v>
      </c>
      <c r="C12" s="137" t="s">
        <v>449</v>
      </c>
      <c r="D12" s="137" t="s">
        <v>456</v>
      </c>
      <c r="E12" s="608" t="s">
        <v>451</v>
      </c>
      <c r="F12" s="608"/>
      <c r="G12" s="608"/>
      <c r="H12" s="608" t="s">
        <v>446</v>
      </c>
      <c r="I12" s="608"/>
      <c r="J12" s="608"/>
    </row>
    <row r="13" spans="2:10" s="61" customFormat="1" ht="30">
      <c r="B13" s="131">
        <v>1</v>
      </c>
      <c r="C13" s="193" t="s">
        <v>678</v>
      </c>
      <c r="D13" s="130">
        <v>5</v>
      </c>
      <c r="E13" s="710">
        <v>3800</v>
      </c>
      <c r="F13" s="710"/>
      <c r="G13" s="710"/>
      <c r="H13" s="673">
        <v>19169.59</v>
      </c>
      <c r="I13" s="674"/>
      <c r="J13" s="675"/>
    </row>
    <row r="14" spans="2:10" s="61" customFormat="1" ht="30">
      <c r="B14" s="131">
        <v>2</v>
      </c>
      <c r="C14" s="193" t="s">
        <v>642</v>
      </c>
      <c r="D14" s="130">
        <v>80</v>
      </c>
      <c r="E14" s="710">
        <v>3800</v>
      </c>
      <c r="F14" s="710"/>
      <c r="G14" s="710"/>
      <c r="H14" s="673">
        <f>D14*E14</f>
        <v>304000</v>
      </c>
      <c r="I14" s="674"/>
      <c r="J14" s="675"/>
    </row>
    <row r="15" spans="2:10" s="95" customFormat="1" ht="15.75">
      <c r="B15" s="132"/>
      <c r="C15" s="132" t="s">
        <v>169</v>
      </c>
      <c r="D15" s="133"/>
      <c r="E15" s="676"/>
      <c r="F15" s="676"/>
      <c r="G15" s="676"/>
      <c r="H15" s="677">
        <f>SUM(H14)+H13</f>
        <v>323169.59</v>
      </c>
      <c r="I15" s="677"/>
      <c r="J15" s="677"/>
    </row>
    <row r="16" s="61" customFormat="1" ht="15.75">
      <c r="F16" s="62"/>
    </row>
    <row r="17" spans="2:6" s="138" customFormat="1" ht="15.75">
      <c r="B17" s="138" t="s">
        <v>447</v>
      </c>
      <c r="F17" s="139"/>
    </row>
    <row r="18" s="138" customFormat="1" ht="15.75">
      <c r="F18" s="139"/>
    </row>
    <row r="19" spans="1:10" s="61" customFormat="1" ht="15.75">
      <c r="A19" s="624" t="s">
        <v>266</v>
      </c>
      <c r="B19" s="650"/>
      <c r="C19" s="650"/>
      <c r="D19" s="650"/>
      <c r="E19" s="650"/>
      <c r="F19" s="650"/>
      <c r="G19" s="650"/>
      <c r="H19" s="650"/>
      <c r="I19" s="650"/>
      <c r="J19" s="650"/>
    </row>
    <row r="20" spans="1:10" s="64" customFormat="1" ht="13.5" customHeight="1">
      <c r="A20" s="63" t="s">
        <v>267</v>
      </c>
      <c r="B20" s="651" t="s">
        <v>268</v>
      </c>
      <c r="C20" s="651" t="s">
        <v>269</v>
      </c>
      <c r="D20" s="651" t="s">
        <v>270</v>
      </c>
      <c r="E20" s="621" t="s">
        <v>271</v>
      </c>
      <c r="F20" s="649"/>
      <c r="G20" s="649"/>
      <c r="H20" s="622"/>
      <c r="I20" s="651" t="s">
        <v>272</v>
      </c>
      <c r="J20" s="651" t="s">
        <v>273</v>
      </c>
    </row>
    <row r="21" spans="1:10" s="64" customFormat="1" ht="13.5">
      <c r="A21" s="63"/>
      <c r="B21" s="652"/>
      <c r="C21" s="652"/>
      <c r="D21" s="652"/>
      <c r="E21" s="651" t="s">
        <v>250</v>
      </c>
      <c r="F21" s="646" t="s">
        <v>41</v>
      </c>
      <c r="G21" s="647"/>
      <c r="H21" s="648"/>
      <c r="I21" s="652"/>
      <c r="J21" s="652"/>
    </row>
    <row r="22" spans="1:10" s="64" customFormat="1" ht="40.5">
      <c r="A22" s="63"/>
      <c r="B22" s="653"/>
      <c r="C22" s="653"/>
      <c r="D22" s="653"/>
      <c r="E22" s="653"/>
      <c r="F22" s="63" t="s">
        <v>274</v>
      </c>
      <c r="G22" s="63" t="s">
        <v>275</v>
      </c>
      <c r="H22" s="63" t="s">
        <v>276</v>
      </c>
      <c r="I22" s="653"/>
      <c r="J22" s="653"/>
    </row>
    <row r="23" spans="1:10" s="61" customFormat="1" ht="15.75">
      <c r="A23" s="65">
        <v>1</v>
      </c>
      <c r="B23" s="65"/>
      <c r="C23" s="65">
        <v>1</v>
      </c>
      <c r="D23" s="65">
        <v>2</v>
      </c>
      <c r="E23" s="65">
        <v>3</v>
      </c>
      <c r="F23" s="65">
        <v>4</v>
      </c>
      <c r="G23" s="65">
        <v>5</v>
      </c>
      <c r="H23" s="65">
        <v>6</v>
      </c>
      <c r="I23" s="65">
        <v>7</v>
      </c>
      <c r="J23" s="65" t="s">
        <v>277</v>
      </c>
    </row>
    <row r="24" spans="1:10" s="61" customFormat="1" ht="31.5" outlineLevel="1">
      <c r="A24" s="66"/>
      <c r="B24" s="67">
        <v>1</v>
      </c>
      <c r="C24" s="66" t="s">
        <v>278</v>
      </c>
      <c r="D24" s="68">
        <v>4</v>
      </c>
      <c r="E24" s="69">
        <f aca="true" t="shared" si="0" ref="E24:E29">F24+G24+H24</f>
        <v>25000</v>
      </c>
      <c r="F24" s="70">
        <v>25000</v>
      </c>
      <c r="G24" s="71"/>
      <c r="H24" s="72"/>
      <c r="I24" s="73">
        <v>1</v>
      </c>
      <c r="J24" s="74">
        <f aca="true" t="shared" si="1" ref="J24:J29">D24*E24*I24</f>
        <v>100000</v>
      </c>
    </row>
    <row r="25" spans="1:10" s="61" customFormat="1" ht="15.75" outlineLevel="1">
      <c r="A25" s="66"/>
      <c r="B25" s="67">
        <v>2</v>
      </c>
      <c r="C25" s="75" t="s">
        <v>279</v>
      </c>
      <c r="D25" s="68"/>
      <c r="E25" s="69">
        <f t="shared" si="0"/>
        <v>0</v>
      </c>
      <c r="F25" s="70"/>
      <c r="G25" s="71"/>
      <c r="H25" s="72"/>
      <c r="I25" s="73">
        <v>12</v>
      </c>
      <c r="J25" s="74">
        <f t="shared" si="1"/>
        <v>0</v>
      </c>
    </row>
    <row r="26" spans="1:10" s="61" customFormat="1" ht="15.75" outlineLevel="1">
      <c r="A26" s="66"/>
      <c r="B26" s="67">
        <v>3</v>
      </c>
      <c r="C26" s="75" t="s">
        <v>280</v>
      </c>
      <c r="D26" s="68">
        <v>6</v>
      </c>
      <c r="E26" s="69">
        <f t="shared" si="0"/>
        <v>18800</v>
      </c>
      <c r="F26" s="70">
        <v>18800</v>
      </c>
      <c r="G26" s="71"/>
      <c r="H26" s="72"/>
      <c r="I26" s="73">
        <v>1</v>
      </c>
      <c r="J26" s="74">
        <v>112192</v>
      </c>
    </row>
    <row r="27" spans="1:10" s="61" customFormat="1" ht="15.75" outlineLevel="1">
      <c r="A27" s="66"/>
      <c r="B27" s="67">
        <v>4</v>
      </c>
      <c r="C27" s="75" t="s">
        <v>281</v>
      </c>
      <c r="D27" s="68"/>
      <c r="E27" s="69">
        <f t="shared" si="0"/>
        <v>0</v>
      </c>
      <c r="F27" s="70"/>
      <c r="G27" s="71"/>
      <c r="H27" s="72"/>
      <c r="I27" s="73">
        <v>12</v>
      </c>
      <c r="J27" s="74">
        <f t="shared" si="1"/>
        <v>0</v>
      </c>
    </row>
    <row r="28" spans="1:10" s="61" customFormat="1" ht="15.75" outlineLevel="1">
      <c r="A28" s="66"/>
      <c r="B28" s="67">
        <v>5</v>
      </c>
      <c r="C28" s="75" t="s">
        <v>282</v>
      </c>
      <c r="D28" s="68"/>
      <c r="E28" s="69">
        <f t="shared" si="0"/>
        <v>0</v>
      </c>
      <c r="F28" s="70"/>
      <c r="G28" s="71"/>
      <c r="H28" s="72"/>
      <c r="I28" s="73">
        <v>12</v>
      </c>
      <c r="J28" s="74">
        <f t="shared" si="1"/>
        <v>0</v>
      </c>
    </row>
    <row r="29" spans="1:10" s="61" customFormat="1" ht="15.75" outlineLevel="1">
      <c r="A29" s="66"/>
      <c r="B29" s="67">
        <v>6</v>
      </c>
      <c r="C29" s="75" t="s">
        <v>283</v>
      </c>
      <c r="D29" s="68"/>
      <c r="E29" s="69">
        <f t="shared" si="0"/>
        <v>0</v>
      </c>
      <c r="F29" s="70"/>
      <c r="G29" s="71"/>
      <c r="H29" s="72"/>
      <c r="I29" s="73">
        <v>12</v>
      </c>
      <c r="J29" s="74">
        <f t="shared" si="1"/>
        <v>0</v>
      </c>
    </row>
    <row r="30" spans="1:10" s="61" customFormat="1" ht="15.75" outlineLevel="1">
      <c r="A30" s="626" t="s">
        <v>284</v>
      </c>
      <c r="B30" s="604"/>
      <c r="C30" s="604"/>
      <c r="D30" s="604"/>
      <c r="E30" s="604"/>
      <c r="F30" s="604"/>
      <c r="G30" s="604"/>
      <c r="H30" s="604"/>
      <c r="I30" s="605"/>
      <c r="J30" s="76">
        <f>SUM(J24:J29)</f>
        <v>212192</v>
      </c>
    </row>
    <row r="31" spans="1:10" s="61" customFormat="1" ht="23.25" customHeight="1" hidden="1">
      <c r="A31" s="623" t="s">
        <v>490</v>
      </c>
      <c r="B31" s="624"/>
      <c r="C31" s="624"/>
      <c r="D31" s="624"/>
      <c r="E31" s="624"/>
      <c r="F31" s="624"/>
      <c r="G31" s="624"/>
      <c r="H31" s="624"/>
      <c r="I31" s="624"/>
      <c r="J31" s="625"/>
    </row>
    <row r="32" spans="1:10" ht="33" customHeight="1" hidden="1">
      <c r="A32" s="77"/>
      <c r="B32" s="78" t="s">
        <v>268</v>
      </c>
      <c r="C32" s="63" t="s">
        <v>307</v>
      </c>
      <c r="D32" s="621" t="s">
        <v>330</v>
      </c>
      <c r="E32" s="622"/>
      <c r="F32" s="621" t="s">
        <v>331</v>
      </c>
      <c r="G32" s="622"/>
      <c r="H32" s="621" t="s">
        <v>332</v>
      </c>
      <c r="I32" s="622"/>
      <c r="J32" s="63" t="s">
        <v>312</v>
      </c>
    </row>
    <row r="33" spans="1:10" ht="13.5" hidden="1">
      <c r="A33" s="77"/>
      <c r="B33" s="80">
        <v>1</v>
      </c>
      <c r="C33" s="80">
        <v>2</v>
      </c>
      <c r="D33" s="619">
        <v>3</v>
      </c>
      <c r="E33" s="620"/>
      <c r="F33" s="619">
        <v>4</v>
      </c>
      <c r="G33" s="620"/>
      <c r="H33" s="619">
        <v>5</v>
      </c>
      <c r="I33" s="620"/>
      <c r="J33" s="80" t="s">
        <v>333</v>
      </c>
    </row>
    <row r="34" spans="1:10" s="61" customFormat="1" ht="15.75" hidden="1" outlineLevel="1">
      <c r="A34" s="66"/>
      <c r="B34" s="67">
        <v>1</v>
      </c>
      <c r="C34" s="75"/>
      <c r="D34" s="613"/>
      <c r="E34" s="614"/>
      <c r="F34" s="615"/>
      <c r="G34" s="616"/>
      <c r="H34" s="617">
        <v>11</v>
      </c>
      <c r="I34" s="618"/>
      <c r="J34" s="82">
        <f>D34*F34*H34</f>
        <v>0</v>
      </c>
    </row>
    <row r="35" spans="1:10" s="61" customFormat="1" ht="15.75" hidden="1" outlineLevel="1">
      <c r="A35" s="66"/>
      <c r="B35" s="67"/>
      <c r="C35" s="75"/>
      <c r="D35" s="613"/>
      <c r="E35" s="614"/>
      <c r="F35" s="615"/>
      <c r="G35" s="616"/>
      <c r="H35" s="617"/>
      <c r="I35" s="618"/>
      <c r="J35" s="82"/>
    </row>
    <row r="36" spans="1:10" s="61" customFormat="1" ht="15.75" hidden="1" outlineLevel="1">
      <c r="A36" s="83" t="s">
        <v>284</v>
      </c>
      <c r="B36" s="84"/>
      <c r="C36" s="604" t="s">
        <v>284</v>
      </c>
      <c r="D36" s="604"/>
      <c r="E36" s="604"/>
      <c r="F36" s="604"/>
      <c r="G36" s="604"/>
      <c r="H36" s="604"/>
      <c r="I36" s="605"/>
      <c r="J36" s="76">
        <f>J34</f>
        <v>0</v>
      </c>
    </row>
    <row r="37" spans="1:10" s="61" customFormat="1" ht="33" customHeight="1" collapsed="1">
      <c r="A37" s="623" t="s">
        <v>643</v>
      </c>
      <c r="B37" s="624"/>
      <c r="C37" s="624"/>
      <c r="D37" s="624"/>
      <c r="E37" s="624"/>
      <c r="F37" s="624"/>
      <c r="G37" s="624"/>
      <c r="H37" s="624"/>
      <c r="I37" s="624"/>
      <c r="J37" s="624"/>
    </row>
    <row r="38" spans="1:10" ht="54">
      <c r="A38" s="77"/>
      <c r="B38" s="85" t="s">
        <v>268</v>
      </c>
      <c r="C38" s="621" t="s">
        <v>285</v>
      </c>
      <c r="D38" s="649"/>
      <c r="E38" s="649"/>
      <c r="F38" s="622"/>
      <c r="G38" s="86" t="s">
        <v>286</v>
      </c>
      <c r="H38" s="621" t="s">
        <v>287</v>
      </c>
      <c r="I38" s="622"/>
      <c r="J38" s="63" t="s">
        <v>288</v>
      </c>
    </row>
    <row r="39" spans="1:10" ht="12.75">
      <c r="A39" s="87"/>
      <c r="B39" s="88">
        <v>1</v>
      </c>
      <c r="C39" s="619">
        <v>2</v>
      </c>
      <c r="D39" s="643"/>
      <c r="E39" s="643"/>
      <c r="F39" s="620"/>
      <c r="G39" s="89">
        <v>3</v>
      </c>
      <c r="H39" s="619">
        <v>4</v>
      </c>
      <c r="I39" s="620"/>
      <c r="J39" s="80" t="s">
        <v>289</v>
      </c>
    </row>
    <row r="40" spans="1:10" s="95" customFormat="1" ht="15" customHeight="1" outlineLevel="1">
      <c r="A40" s="90"/>
      <c r="B40" s="91">
        <v>1</v>
      </c>
      <c r="C40" s="635" t="s">
        <v>290</v>
      </c>
      <c r="D40" s="636"/>
      <c r="E40" s="636"/>
      <c r="F40" s="637"/>
      <c r="G40" s="92" t="s">
        <v>291</v>
      </c>
      <c r="H40" s="640" t="s">
        <v>291</v>
      </c>
      <c r="I40" s="641"/>
      <c r="J40" s="94">
        <f>J41+J42</f>
        <v>74408</v>
      </c>
    </row>
    <row r="41" spans="1:10" s="61" customFormat="1" ht="30" customHeight="1" outlineLevel="1">
      <c r="A41" s="66"/>
      <c r="B41" s="67" t="s">
        <v>292</v>
      </c>
      <c r="C41" s="627" t="s">
        <v>293</v>
      </c>
      <c r="D41" s="632"/>
      <c r="E41" s="632"/>
      <c r="F41" s="628"/>
      <c r="G41" s="96">
        <v>212192</v>
      </c>
      <c r="H41" s="633">
        <v>22</v>
      </c>
      <c r="I41" s="634"/>
      <c r="J41" s="74">
        <v>53188</v>
      </c>
    </row>
    <row r="42" spans="1:10" s="61" customFormat="1" ht="15.75" outlineLevel="1">
      <c r="A42" s="66"/>
      <c r="B42" s="67" t="s">
        <v>294</v>
      </c>
      <c r="C42" s="627" t="s">
        <v>295</v>
      </c>
      <c r="D42" s="632"/>
      <c r="E42" s="632"/>
      <c r="F42" s="628"/>
      <c r="G42" s="96">
        <v>212192</v>
      </c>
      <c r="H42" s="633">
        <v>10</v>
      </c>
      <c r="I42" s="634"/>
      <c r="J42" s="74">
        <v>21220</v>
      </c>
    </row>
    <row r="43" spans="1:10" s="95" customFormat="1" ht="15" customHeight="1" outlineLevel="1">
      <c r="A43" s="90"/>
      <c r="B43" s="91">
        <v>2</v>
      </c>
      <c r="C43" s="635" t="s">
        <v>296</v>
      </c>
      <c r="D43" s="636"/>
      <c r="E43" s="636"/>
      <c r="F43" s="637"/>
      <c r="G43" s="92" t="s">
        <v>291</v>
      </c>
      <c r="H43" s="640" t="s">
        <v>291</v>
      </c>
      <c r="I43" s="641"/>
      <c r="J43" s="94">
        <f>J44+J45+J46+J47</f>
        <v>6578</v>
      </c>
    </row>
    <row r="44" spans="1:10" s="61" customFormat="1" ht="48" customHeight="1" outlineLevel="1">
      <c r="A44" s="66"/>
      <c r="B44" s="67" t="s">
        <v>297</v>
      </c>
      <c r="C44" s="627" t="s">
        <v>298</v>
      </c>
      <c r="D44" s="632"/>
      <c r="E44" s="632"/>
      <c r="F44" s="628"/>
      <c r="G44" s="96">
        <v>212192</v>
      </c>
      <c r="H44" s="633">
        <v>2.9</v>
      </c>
      <c r="I44" s="634"/>
      <c r="J44" s="74">
        <v>6153</v>
      </c>
    </row>
    <row r="45" spans="1:10" s="61" customFormat="1" ht="15" customHeight="1" outlineLevel="1">
      <c r="A45" s="66"/>
      <c r="B45" s="67" t="s">
        <v>299</v>
      </c>
      <c r="C45" s="627" t="s">
        <v>300</v>
      </c>
      <c r="D45" s="632"/>
      <c r="E45" s="632"/>
      <c r="F45" s="628"/>
      <c r="G45" s="96"/>
      <c r="H45" s="633">
        <v>0</v>
      </c>
      <c r="I45" s="634"/>
      <c r="J45" s="74">
        <f>D45*G45/100</f>
        <v>0</v>
      </c>
    </row>
    <row r="46" spans="1:10" s="61" customFormat="1" ht="15" customHeight="1" outlineLevel="1">
      <c r="A46" s="66"/>
      <c r="B46" s="67" t="s">
        <v>301</v>
      </c>
      <c r="C46" s="627" t="s">
        <v>302</v>
      </c>
      <c r="D46" s="632"/>
      <c r="E46" s="632"/>
      <c r="F46" s="628"/>
      <c r="G46" s="96">
        <v>212192</v>
      </c>
      <c r="H46" s="633">
        <v>0.2</v>
      </c>
      <c r="I46" s="634"/>
      <c r="J46" s="74">
        <v>425</v>
      </c>
    </row>
    <row r="47" spans="1:10" s="61" customFormat="1" ht="15" customHeight="1" outlineLevel="1">
      <c r="A47" s="66"/>
      <c r="B47" s="67" t="s">
        <v>303</v>
      </c>
      <c r="C47" s="627" t="s">
        <v>304</v>
      </c>
      <c r="D47" s="632"/>
      <c r="E47" s="632"/>
      <c r="F47" s="628"/>
      <c r="G47" s="96"/>
      <c r="H47" s="633"/>
      <c r="I47" s="634"/>
      <c r="J47" s="74">
        <f>D47*H47/100</f>
        <v>0</v>
      </c>
    </row>
    <row r="48" spans="1:10" s="95" customFormat="1" ht="30" customHeight="1" outlineLevel="1">
      <c r="A48" s="90"/>
      <c r="B48" s="91">
        <v>3</v>
      </c>
      <c r="C48" s="635" t="s">
        <v>305</v>
      </c>
      <c r="D48" s="636"/>
      <c r="E48" s="636"/>
      <c r="F48" s="637"/>
      <c r="G48" s="93">
        <v>212192</v>
      </c>
      <c r="H48" s="638">
        <v>5.1</v>
      </c>
      <c r="I48" s="639"/>
      <c r="J48" s="94">
        <v>10822</v>
      </c>
    </row>
    <row r="49" spans="1:10" s="61" customFormat="1" ht="15.75" outlineLevel="1">
      <c r="A49" s="626" t="s">
        <v>284</v>
      </c>
      <c r="B49" s="604"/>
      <c r="C49" s="604"/>
      <c r="D49" s="604"/>
      <c r="E49" s="604"/>
      <c r="F49" s="604"/>
      <c r="G49" s="604"/>
      <c r="H49" s="604"/>
      <c r="I49" s="605"/>
      <c r="J49" s="76">
        <f>J40+J43+J48</f>
        <v>91808</v>
      </c>
    </row>
    <row r="50" spans="1:10" s="61" customFormat="1" ht="24" customHeight="1" hidden="1">
      <c r="A50" s="623" t="s">
        <v>435</v>
      </c>
      <c r="B50" s="624"/>
      <c r="C50" s="624"/>
      <c r="D50" s="624"/>
      <c r="E50" s="624"/>
      <c r="F50" s="624"/>
      <c r="G50" s="624"/>
      <c r="H50" s="624"/>
      <c r="I50" s="624"/>
      <c r="J50" s="624"/>
    </row>
    <row r="51" spans="1:10" ht="27" hidden="1">
      <c r="A51" s="77"/>
      <c r="B51" s="97" t="s">
        <v>268</v>
      </c>
      <c r="C51" s="63" t="s">
        <v>307</v>
      </c>
      <c r="D51" s="631" t="s">
        <v>308</v>
      </c>
      <c r="E51" s="631"/>
      <c r="F51" s="63" t="s">
        <v>309</v>
      </c>
      <c r="G51" s="63" t="s">
        <v>310</v>
      </c>
      <c r="H51" s="631" t="s">
        <v>311</v>
      </c>
      <c r="I51" s="631"/>
      <c r="J51" s="63" t="s">
        <v>312</v>
      </c>
    </row>
    <row r="52" spans="1:10" s="99" customFormat="1" ht="12.75" hidden="1">
      <c r="A52" s="98"/>
      <c r="B52" s="80">
        <v>1</v>
      </c>
      <c r="C52" s="80">
        <v>2</v>
      </c>
      <c r="D52" s="619">
        <v>3</v>
      </c>
      <c r="E52" s="620"/>
      <c r="F52" s="80">
        <v>4</v>
      </c>
      <c r="G52" s="80">
        <v>5</v>
      </c>
      <c r="H52" s="619">
        <v>6</v>
      </c>
      <c r="I52" s="620"/>
      <c r="J52" s="80" t="s">
        <v>313</v>
      </c>
    </row>
    <row r="53" spans="1:10" s="61" customFormat="1" ht="15.75" hidden="1" outlineLevel="1">
      <c r="A53" s="66"/>
      <c r="B53" s="67">
        <v>1</v>
      </c>
      <c r="C53" s="66" t="s">
        <v>335</v>
      </c>
      <c r="D53" s="75" t="s">
        <v>315</v>
      </c>
      <c r="E53" s="100"/>
      <c r="F53" s="81"/>
      <c r="G53" s="101"/>
      <c r="H53" s="613">
        <v>12</v>
      </c>
      <c r="I53" s="614"/>
      <c r="J53" s="74">
        <f aca="true" t="shared" si="2" ref="J53:J58">F53*G53*H53</f>
        <v>0</v>
      </c>
    </row>
    <row r="54" spans="1:10" s="61" customFormat="1" ht="30" customHeight="1" hidden="1" outlineLevel="1">
      <c r="A54" s="66"/>
      <c r="B54" s="67">
        <v>2</v>
      </c>
      <c r="C54" s="66" t="s">
        <v>336</v>
      </c>
      <c r="D54" s="708" t="s">
        <v>337</v>
      </c>
      <c r="E54" s="709"/>
      <c r="F54" s="81"/>
      <c r="G54" s="101"/>
      <c r="H54" s="613">
        <v>12</v>
      </c>
      <c r="I54" s="614"/>
      <c r="J54" s="74">
        <f t="shared" si="2"/>
        <v>0</v>
      </c>
    </row>
    <row r="55" spans="1:10" s="61" customFormat="1" ht="15.75" hidden="1" outlineLevel="1">
      <c r="A55" s="114"/>
      <c r="B55" s="102">
        <v>3</v>
      </c>
      <c r="C55" s="66" t="s">
        <v>338</v>
      </c>
      <c r="D55" s="75" t="s">
        <v>339</v>
      </c>
      <c r="E55" s="100"/>
      <c r="F55" s="81"/>
      <c r="G55" s="101"/>
      <c r="H55" s="613">
        <v>12</v>
      </c>
      <c r="I55" s="614"/>
      <c r="J55" s="74">
        <f t="shared" si="2"/>
        <v>0</v>
      </c>
    </row>
    <row r="56" spans="1:10" s="61" customFormat="1" ht="15.75" hidden="1" outlineLevel="1">
      <c r="A56" s="114"/>
      <c r="B56" s="102">
        <v>4</v>
      </c>
      <c r="C56" s="66" t="s">
        <v>340</v>
      </c>
      <c r="D56" s="75" t="s">
        <v>339</v>
      </c>
      <c r="E56" s="100"/>
      <c r="F56" s="81"/>
      <c r="G56" s="101"/>
      <c r="H56" s="613">
        <v>12</v>
      </c>
      <c r="I56" s="614"/>
      <c r="J56" s="74">
        <f t="shared" si="2"/>
        <v>0</v>
      </c>
    </row>
    <row r="57" spans="1:10" s="61" customFormat="1" ht="15.75" hidden="1" outlineLevel="1">
      <c r="A57" s="114"/>
      <c r="B57" s="102">
        <v>5</v>
      </c>
      <c r="C57" s="66" t="s">
        <v>314</v>
      </c>
      <c r="D57" s="75" t="s">
        <v>341</v>
      </c>
      <c r="E57" s="100"/>
      <c r="F57" s="81"/>
      <c r="G57" s="101"/>
      <c r="H57" s="613">
        <v>12</v>
      </c>
      <c r="I57" s="614"/>
      <c r="J57" s="74">
        <f t="shared" si="2"/>
        <v>0</v>
      </c>
    </row>
    <row r="58" spans="1:10" s="61" customFormat="1" ht="15.75" hidden="1" outlineLevel="1">
      <c r="A58" s="114"/>
      <c r="B58" s="102">
        <v>6</v>
      </c>
      <c r="C58" s="66" t="s">
        <v>342</v>
      </c>
      <c r="D58" s="678" t="s">
        <v>343</v>
      </c>
      <c r="E58" s="679"/>
      <c r="F58" s="81"/>
      <c r="G58" s="101"/>
      <c r="H58" s="613">
        <v>12</v>
      </c>
      <c r="I58" s="614"/>
      <c r="J58" s="74">
        <f t="shared" si="2"/>
        <v>0</v>
      </c>
    </row>
    <row r="59" spans="1:10" s="61" customFormat="1" ht="15.75" hidden="1" outlineLevel="1">
      <c r="A59" s="626" t="s">
        <v>284</v>
      </c>
      <c r="B59" s="604"/>
      <c r="C59" s="604"/>
      <c r="D59" s="604"/>
      <c r="E59" s="604"/>
      <c r="F59" s="604"/>
      <c r="G59" s="604"/>
      <c r="H59" s="604"/>
      <c r="I59" s="605"/>
      <c r="J59" s="103">
        <f>SUM(J53:J58)</f>
        <v>0</v>
      </c>
    </row>
    <row r="60" spans="1:10" s="61" customFormat="1" ht="21.75" customHeight="1" hidden="1">
      <c r="A60" s="623" t="s">
        <v>436</v>
      </c>
      <c r="B60" s="624"/>
      <c r="C60" s="624"/>
      <c r="D60" s="624"/>
      <c r="E60" s="624"/>
      <c r="F60" s="624"/>
      <c r="G60" s="624"/>
      <c r="H60" s="624"/>
      <c r="I60" s="624"/>
      <c r="J60" s="624"/>
    </row>
    <row r="61" spans="1:10" s="61" customFormat="1" ht="31.5" hidden="1" outlineLevel="1">
      <c r="A61" s="66"/>
      <c r="B61" s="67">
        <v>1</v>
      </c>
      <c r="C61" s="66" t="s">
        <v>345</v>
      </c>
      <c r="D61" s="678" t="s">
        <v>346</v>
      </c>
      <c r="E61" s="679"/>
      <c r="F61" s="68"/>
      <c r="G61" s="104"/>
      <c r="H61" s="629">
        <v>12</v>
      </c>
      <c r="I61" s="630"/>
      <c r="J61" s="74">
        <f>F61*G61*H61</f>
        <v>0</v>
      </c>
    </row>
    <row r="62" spans="1:10" s="61" customFormat="1" ht="15.75" hidden="1" outlineLevel="1">
      <c r="A62" s="626" t="s">
        <v>284</v>
      </c>
      <c r="B62" s="604"/>
      <c r="C62" s="604"/>
      <c r="D62" s="604"/>
      <c r="E62" s="604"/>
      <c r="F62" s="604"/>
      <c r="G62" s="604"/>
      <c r="H62" s="604"/>
      <c r="I62" s="605"/>
      <c r="J62" s="76">
        <f>SUM(J61:J61)</f>
        <v>0</v>
      </c>
    </row>
    <row r="63" spans="1:10" s="61" customFormat="1" ht="22.5" customHeight="1" hidden="1">
      <c r="A63" s="623" t="s">
        <v>437</v>
      </c>
      <c r="B63" s="624"/>
      <c r="C63" s="624"/>
      <c r="D63" s="624"/>
      <c r="E63" s="624"/>
      <c r="F63" s="624"/>
      <c r="G63" s="624"/>
      <c r="H63" s="624"/>
      <c r="I63" s="624"/>
      <c r="J63" s="624"/>
    </row>
    <row r="64" spans="1:10" s="61" customFormat="1" ht="15.75" hidden="1" outlineLevel="1">
      <c r="A64" s="66"/>
      <c r="B64" s="67">
        <v>1</v>
      </c>
      <c r="C64" s="75" t="s">
        <v>348</v>
      </c>
      <c r="D64" s="678" t="s">
        <v>349</v>
      </c>
      <c r="E64" s="679"/>
      <c r="F64" s="69"/>
      <c r="G64" s="101"/>
      <c r="H64" s="613">
        <v>12</v>
      </c>
      <c r="I64" s="614"/>
      <c r="J64" s="74">
        <f>F64*G64*H64</f>
        <v>0</v>
      </c>
    </row>
    <row r="65" spans="1:10" s="61" customFormat="1" ht="15.75" hidden="1" outlineLevel="1">
      <c r="A65" s="66"/>
      <c r="B65" s="67">
        <v>2</v>
      </c>
      <c r="C65" s="75" t="s">
        <v>350</v>
      </c>
      <c r="D65" s="678" t="s">
        <v>351</v>
      </c>
      <c r="E65" s="679"/>
      <c r="F65" s="69"/>
      <c r="G65" s="101"/>
      <c r="H65" s="613">
        <v>12</v>
      </c>
      <c r="I65" s="614"/>
      <c r="J65" s="74">
        <f>F65*G65*H65</f>
        <v>0</v>
      </c>
    </row>
    <row r="66" spans="1:10" s="61" customFormat="1" ht="15.75" hidden="1" outlineLevel="1">
      <c r="A66" s="66"/>
      <c r="B66" s="67">
        <v>3</v>
      </c>
      <c r="C66" s="75" t="s">
        <v>352</v>
      </c>
      <c r="D66" s="678" t="s">
        <v>353</v>
      </c>
      <c r="E66" s="679"/>
      <c r="F66" s="69"/>
      <c r="G66" s="101"/>
      <c r="H66" s="613">
        <v>12</v>
      </c>
      <c r="I66" s="614"/>
      <c r="J66" s="74">
        <f>F66*G66*H66</f>
        <v>0</v>
      </c>
    </row>
    <row r="67" spans="1:10" s="61" customFormat="1" ht="15.75" hidden="1" outlineLevel="1">
      <c r="A67" s="66"/>
      <c r="B67" s="67">
        <v>4</v>
      </c>
      <c r="C67" s="75" t="s">
        <v>354</v>
      </c>
      <c r="D67" s="678" t="s">
        <v>353</v>
      </c>
      <c r="E67" s="679"/>
      <c r="F67" s="69"/>
      <c r="G67" s="101"/>
      <c r="H67" s="613">
        <v>12</v>
      </c>
      <c r="I67" s="614"/>
      <c r="J67" s="74">
        <f>F67*G67*H67</f>
        <v>0</v>
      </c>
    </row>
    <row r="68" spans="1:10" s="61" customFormat="1" ht="15.75" hidden="1" outlineLevel="1">
      <c r="A68" s="66"/>
      <c r="B68" s="67">
        <v>5</v>
      </c>
      <c r="C68" s="75" t="s">
        <v>355</v>
      </c>
      <c r="D68" s="678" t="s">
        <v>353</v>
      </c>
      <c r="E68" s="679"/>
      <c r="F68" s="69"/>
      <c r="G68" s="101"/>
      <c r="H68" s="613">
        <v>12</v>
      </c>
      <c r="I68" s="614"/>
      <c r="J68" s="74">
        <f>F68*G68*H68</f>
        <v>0</v>
      </c>
    </row>
    <row r="69" spans="1:10" s="61" customFormat="1" ht="15.75" hidden="1" outlineLevel="1">
      <c r="A69" s="626" t="s">
        <v>284</v>
      </c>
      <c r="B69" s="604"/>
      <c r="C69" s="604"/>
      <c r="D69" s="604"/>
      <c r="E69" s="604"/>
      <c r="F69" s="604"/>
      <c r="G69" s="604"/>
      <c r="H69" s="604"/>
      <c r="I69" s="605"/>
      <c r="J69" s="76">
        <f>SUM(J64:J68)</f>
        <v>0</v>
      </c>
    </row>
    <row r="70" spans="1:10" s="61" customFormat="1" ht="27.75" customHeight="1" collapsed="1">
      <c r="A70" s="623" t="s">
        <v>501</v>
      </c>
      <c r="B70" s="624"/>
      <c r="C70" s="624"/>
      <c r="D70" s="624"/>
      <c r="E70" s="624"/>
      <c r="F70" s="624"/>
      <c r="G70" s="624"/>
      <c r="H70" s="624"/>
      <c r="I70" s="624"/>
      <c r="J70" s="624"/>
    </row>
    <row r="71" spans="1:10" ht="27">
      <c r="A71" s="77"/>
      <c r="B71" s="97" t="s">
        <v>268</v>
      </c>
      <c r="C71" s="63" t="s">
        <v>307</v>
      </c>
      <c r="D71" s="631" t="s">
        <v>308</v>
      </c>
      <c r="E71" s="631"/>
      <c r="F71" s="63" t="s">
        <v>309</v>
      </c>
      <c r="G71" s="63" t="s">
        <v>310</v>
      </c>
      <c r="H71" s="631" t="s">
        <v>311</v>
      </c>
      <c r="I71" s="631"/>
      <c r="J71" s="63" t="s">
        <v>312</v>
      </c>
    </row>
    <row r="72" spans="1:10" s="99" customFormat="1" ht="12.75">
      <c r="A72" s="98"/>
      <c r="B72" s="80">
        <v>1</v>
      </c>
      <c r="C72" s="80">
        <v>2</v>
      </c>
      <c r="D72" s="619">
        <v>3</v>
      </c>
      <c r="E72" s="620"/>
      <c r="F72" s="80">
        <v>4</v>
      </c>
      <c r="G72" s="80">
        <v>5</v>
      </c>
      <c r="H72" s="619">
        <v>6</v>
      </c>
      <c r="I72" s="620"/>
      <c r="J72" s="80" t="s">
        <v>313</v>
      </c>
    </row>
    <row r="73" spans="1:10" s="95" customFormat="1" ht="31.5" outlineLevel="2">
      <c r="A73" s="90"/>
      <c r="B73" s="91" t="s">
        <v>356</v>
      </c>
      <c r="C73" s="90" t="s">
        <v>357</v>
      </c>
      <c r="D73" s="704" t="s">
        <v>291</v>
      </c>
      <c r="E73" s="705"/>
      <c r="F73" s="106" t="s">
        <v>291</v>
      </c>
      <c r="G73" s="106" t="s">
        <v>291</v>
      </c>
      <c r="H73" s="706" t="s">
        <v>291</v>
      </c>
      <c r="I73" s="707"/>
      <c r="J73" s="94"/>
    </row>
    <row r="74" spans="1:10" s="61" customFormat="1" ht="15.75" outlineLevel="2">
      <c r="A74" s="66"/>
      <c r="B74" s="107" t="s">
        <v>292</v>
      </c>
      <c r="C74" s="66"/>
      <c r="D74" s="627"/>
      <c r="E74" s="628"/>
      <c r="F74" s="105"/>
      <c r="G74" s="101"/>
      <c r="H74" s="629"/>
      <c r="I74" s="630"/>
      <c r="J74" s="74">
        <f aca="true" t="shared" si="3" ref="J74:J79">F74*G74*H74</f>
        <v>0</v>
      </c>
    </row>
    <row r="75" spans="1:10" s="61" customFormat="1" ht="15.75" hidden="1" outlineLevel="2">
      <c r="A75" s="66"/>
      <c r="B75" s="67" t="s">
        <v>294</v>
      </c>
      <c r="C75" s="66"/>
      <c r="D75" s="627"/>
      <c r="E75" s="628"/>
      <c r="F75" s="105"/>
      <c r="G75" s="101"/>
      <c r="H75" s="629"/>
      <c r="I75" s="630"/>
      <c r="J75" s="74">
        <f t="shared" si="3"/>
        <v>0</v>
      </c>
    </row>
    <row r="76" spans="1:10" s="61" customFormat="1" ht="15.75" hidden="1" outlineLevel="2">
      <c r="A76" s="66"/>
      <c r="B76" s="107" t="s">
        <v>362</v>
      </c>
      <c r="C76" s="66"/>
      <c r="D76" s="627"/>
      <c r="E76" s="628"/>
      <c r="F76" s="105"/>
      <c r="G76" s="101"/>
      <c r="H76" s="629"/>
      <c r="I76" s="630"/>
      <c r="J76" s="74">
        <f>F76*G76*H76</f>
        <v>0</v>
      </c>
    </row>
    <row r="77" spans="1:10" s="61" customFormat="1" ht="15.75" hidden="1" outlineLevel="2">
      <c r="A77" s="66"/>
      <c r="B77" s="67" t="s">
        <v>364</v>
      </c>
      <c r="C77" s="66"/>
      <c r="D77" s="627"/>
      <c r="E77" s="628"/>
      <c r="F77" s="105"/>
      <c r="G77" s="101"/>
      <c r="H77" s="629"/>
      <c r="I77" s="630"/>
      <c r="J77" s="74">
        <f t="shared" si="3"/>
        <v>0</v>
      </c>
    </row>
    <row r="78" spans="1:10" s="61" customFormat="1" ht="15.75" hidden="1" outlineLevel="2">
      <c r="A78" s="66"/>
      <c r="B78" s="67" t="s">
        <v>366</v>
      </c>
      <c r="C78" s="66"/>
      <c r="D78" s="627"/>
      <c r="E78" s="628"/>
      <c r="F78" s="105"/>
      <c r="G78" s="101"/>
      <c r="H78" s="629"/>
      <c r="I78" s="630"/>
      <c r="J78" s="74"/>
    </row>
    <row r="79" spans="1:10" s="61" customFormat="1" ht="15.75" hidden="1" outlineLevel="2">
      <c r="A79" s="66"/>
      <c r="B79" s="67" t="s">
        <v>381</v>
      </c>
      <c r="C79" s="66"/>
      <c r="D79" s="627"/>
      <c r="E79" s="628"/>
      <c r="F79" s="105"/>
      <c r="G79" s="101"/>
      <c r="H79" s="629"/>
      <c r="I79" s="630"/>
      <c r="J79" s="74">
        <f t="shared" si="3"/>
        <v>0</v>
      </c>
    </row>
    <row r="80" spans="1:10" s="95" customFormat="1" ht="31.5" outlineLevel="2">
      <c r="A80" s="90"/>
      <c r="B80" s="91" t="s">
        <v>384</v>
      </c>
      <c r="C80" s="90" t="s">
        <v>385</v>
      </c>
      <c r="D80" s="704" t="s">
        <v>291</v>
      </c>
      <c r="E80" s="705"/>
      <c r="F80" s="106" t="s">
        <v>291</v>
      </c>
      <c r="G80" s="106" t="s">
        <v>291</v>
      </c>
      <c r="H80" s="706" t="s">
        <v>291</v>
      </c>
      <c r="I80" s="707"/>
      <c r="J80" s="94"/>
    </row>
    <row r="81" spans="1:10" s="61" customFormat="1" ht="38.25" customHeight="1" outlineLevel="2">
      <c r="A81" s="66"/>
      <c r="B81" s="67" t="s">
        <v>297</v>
      </c>
      <c r="C81" s="66" t="s">
        <v>645</v>
      </c>
      <c r="D81" s="730">
        <v>1</v>
      </c>
      <c r="E81" s="731"/>
      <c r="F81" s="105">
        <v>1</v>
      </c>
      <c r="G81" s="189">
        <v>4169.59</v>
      </c>
      <c r="H81" s="629">
        <v>1</v>
      </c>
      <c r="I81" s="630"/>
      <c r="J81" s="74">
        <v>4169.59</v>
      </c>
    </row>
    <row r="82" spans="1:10" s="61" customFormat="1" ht="15.75" hidden="1" outlineLevel="2">
      <c r="A82" s="66"/>
      <c r="B82" s="67" t="s">
        <v>299</v>
      </c>
      <c r="C82" s="66"/>
      <c r="D82" s="627"/>
      <c r="E82" s="628"/>
      <c r="F82" s="105"/>
      <c r="G82" s="101"/>
      <c r="H82" s="629"/>
      <c r="I82" s="630"/>
      <c r="J82" s="74">
        <f>G82*H82*I82</f>
        <v>0</v>
      </c>
    </row>
    <row r="83" spans="1:10" s="61" customFormat="1" ht="15.75" hidden="1" outlineLevel="2">
      <c r="A83" s="66"/>
      <c r="B83" s="67" t="s">
        <v>301</v>
      </c>
      <c r="C83" s="66"/>
      <c r="D83" s="627"/>
      <c r="E83" s="628"/>
      <c r="F83" s="105"/>
      <c r="G83" s="101"/>
      <c r="H83" s="629"/>
      <c r="I83" s="630"/>
      <c r="J83" s="74">
        <f>G83*H83*I83</f>
        <v>0</v>
      </c>
    </row>
    <row r="84" spans="1:10" s="61" customFormat="1" ht="15.75" hidden="1" outlineLevel="2">
      <c r="A84" s="66"/>
      <c r="B84" s="67" t="s">
        <v>303</v>
      </c>
      <c r="C84" s="66"/>
      <c r="D84" s="627"/>
      <c r="E84" s="628"/>
      <c r="F84" s="105"/>
      <c r="G84" s="101"/>
      <c r="H84" s="629"/>
      <c r="I84" s="630"/>
      <c r="J84" s="74">
        <f>G84*H84*I84</f>
        <v>0</v>
      </c>
    </row>
    <row r="85" spans="1:10" s="61" customFormat="1" ht="15.75" hidden="1" outlineLevel="2">
      <c r="A85" s="66"/>
      <c r="B85" s="67" t="s">
        <v>392</v>
      </c>
      <c r="C85" s="66"/>
      <c r="D85" s="627"/>
      <c r="E85" s="628"/>
      <c r="F85" s="105"/>
      <c r="G85" s="101"/>
      <c r="H85" s="629"/>
      <c r="I85" s="630"/>
      <c r="J85" s="74">
        <f>G85*H85*I85</f>
        <v>0</v>
      </c>
    </row>
    <row r="86" spans="1:10" s="61" customFormat="1" ht="15.75" hidden="1" outlineLevel="2">
      <c r="A86" s="66"/>
      <c r="B86" s="67" t="s">
        <v>394</v>
      </c>
      <c r="C86" s="66"/>
      <c r="D86" s="627"/>
      <c r="E86" s="628"/>
      <c r="F86" s="105"/>
      <c r="G86" s="101"/>
      <c r="H86" s="629"/>
      <c r="I86" s="630"/>
      <c r="J86" s="74">
        <f>G86*H86*I86</f>
        <v>0</v>
      </c>
    </row>
    <row r="87" spans="1:10" s="61" customFormat="1" ht="15.75" outlineLevel="2">
      <c r="A87" s="626" t="s">
        <v>284</v>
      </c>
      <c r="B87" s="604"/>
      <c r="C87" s="604"/>
      <c r="D87" s="604"/>
      <c r="E87" s="604"/>
      <c r="F87" s="604"/>
      <c r="G87" s="604"/>
      <c r="H87" s="604"/>
      <c r="I87" s="605"/>
      <c r="J87" s="103">
        <f>SUM(J74:J86)</f>
        <v>4169.59</v>
      </c>
    </row>
    <row r="88" spans="1:10" s="61" customFormat="1" ht="24" customHeight="1" hidden="1">
      <c r="A88" s="623" t="s">
        <v>491</v>
      </c>
      <c r="B88" s="624"/>
      <c r="C88" s="624"/>
      <c r="D88" s="624"/>
      <c r="E88" s="624"/>
      <c r="F88" s="624"/>
      <c r="G88" s="624"/>
      <c r="H88" s="624"/>
      <c r="I88" s="624"/>
      <c r="J88" s="624"/>
    </row>
    <row r="89" spans="1:10" ht="27" hidden="1">
      <c r="A89" s="77"/>
      <c r="B89" s="97" t="s">
        <v>268</v>
      </c>
      <c r="C89" s="63" t="s">
        <v>307</v>
      </c>
      <c r="D89" s="631" t="s">
        <v>308</v>
      </c>
      <c r="E89" s="631"/>
      <c r="F89" s="63" t="s">
        <v>309</v>
      </c>
      <c r="G89" s="63" t="s">
        <v>310</v>
      </c>
      <c r="H89" s="631" t="s">
        <v>311</v>
      </c>
      <c r="I89" s="631"/>
      <c r="J89" s="63" t="s">
        <v>312</v>
      </c>
    </row>
    <row r="90" spans="1:10" s="99" customFormat="1" ht="12.75" hidden="1">
      <c r="A90" s="98"/>
      <c r="B90" s="80">
        <v>1</v>
      </c>
      <c r="C90" s="80">
        <v>2</v>
      </c>
      <c r="D90" s="619">
        <v>3</v>
      </c>
      <c r="E90" s="620"/>
      <c r="F90" s="80">
        <v>4</v>
      </c>
      <c r="G90" s="80">
        <v>5</v>
      </c>
      <c r="H90" s="619">
        <v>6</v>
      </c>
      <c r="I90" s="620"/>
      <c r="J90" s="80" t="s">
        <v>313</v>
      </c>
    </row>
    <row r="91" spans="1:10" s="61" customFormat="1" ht="15.75" hidden="1" outlineLevel="2">
      <c r="A91" s="66"/>
      <c r="B91" s="67">
        <v>1</v>
      </c>
      <c r="C91" s="66"/>
      <c r="D91" s="627"/>
      <c r="E91" s="628"/>
      <c r="F91" s="70"/>
      <c r="G91" s="101"/>
      <c r="H91" s="629">
        <v>12</v>
      </c>
      <c r="I91" s="630"/>
      <c r="J91" s="74">
        <f aca="true" t="shared" si="4" ref="J91:J96">F91*G91*H91</f>
        <v>0</v>
      </c>
    </row>
    <row r="92" spans="1:10" s="61" customFormat="1" ht="15.75" hidden="1" outlineLevel="2">
      <c r="A92" s="66"/>
      <c r="B92" s="67">
        <v>2</v>
      </c>
      <c r="C92" s="66"/>
      <c r="D92" s="627"/>
      <c r="E92" s="628"/>
      <c r="F92" s="70"/>
      <c r="G92" s="101"/>
      <c r="H92" s="629"/>
      <c r="I92" s="630"/>
      <c r="J92" s="74">
        <f t="shared" si="4"/>
        <v>0</v>
      </c>
    </row>
    <row r="93" spans="1:10" s="61" customFormat="1" ht="15.75" hidden="1" outlineLevel="2">
      <c r="A93" s="66"/>
      <c r="B93" s="67">
        <v>3</v>
      </c>
      <c r="C93" s="66"/>
      <c r="D93" s="627"/>
      <c r="E93" s="628"/>
      <c r="F93" s="70"/>
      <c r="G93" s="101"/>
      <c r="H93" s="629"/>
      <c r="I93" s="630"/>
      <c r="J93" s="74">
        <f t="shared" si="4"/>
        <v>0</v>
      </c>
    </row>
    <row r="94" spans="1:10" s="61" customFormat="1" ht="15.75" hidden="1" outlineLevel="2">
      <c r="A94" s="66"/>
      <c r="B94" s="67">
        <v>4</v>
      </c>
      <c r="C94" s="66"/>
      <c r="D94" s="627"/>
      <c r="E94" s="628"/>
      <c r="F94" s="70"/>
      <c r="G94" s="101"/>
      <c r="H94" s="629"/>
      <c r="I94" s="630"/>
      <c r="J94" s="74">
        <f t="shared" si="4"/>
        <v>0</v>
      </c>
    </row>
    <row r="95" spans="1:10" s="61" customFormat="1" ht="15.75" hidden="1" outlineLevel="2">
      <c r="A95" s="66"/>
      <c r="B95" s="67">
        <v>5</v>
      </c>
      <c r="C95" s="66"/>
      <c r="D95" s="627"/>
      <c r="E95" s="628"/>
      <c r="F95" s="70"/>
      <c r="G95" s="101"/>
      <c r="H95" s="629"/>
      <c r="I95" s="630"/>
      <c r="J95" s="74">
        <f t="shared" si="4"/>
        <v>0</v>
      </c>
    </row>
    <row r="96" spans="1:10" s="61" customFormat="1" ht="16.5" customHeight="1" hidden="1" outlineLevel="2">
      <c r="A96" s="66"/>
      <c r="B96" s="67">
        <v>6</v>
      </c>
      <c r="C96" s="66"/>
      <c r="D96" s="627"/>
      <c r="E96" s="628"/>
      <c r="F96" s="70"/>
      <c r="G96" s="101"/>
      <c r="H96" s="629"/>
      <c r="I96" s="630"/>
      <c r="J96" s="74">
        <f t="shared" si="4"/>
        <v>0</v>
      </c>
    </row>
    <row r="97" spans="1:10" s="61" customFormat="1" ht="15.75" hidden="1" outlineLevel="1">
      <c r="A97" s="626" t="s">
        <v>284</v>
      </c>
      <c r="B97" s="604"/>
      <c r="C97" s="604"/>
      <c r="D97" s="604"/>
      <c r="E97" s="604"/>
      <c r="F97" s="604"/>
      <c r="G97" s="604"/>
      <c r="H97" s="604"/>
      <c r="I97" s="605"/>
      <c r="J97" s="103">
        <f>SUM(J91:J96)</f>
        <v>0</v>
      </c>
    </row>
    <row r="98" spans="1:10" s="61" customFormat="1" ht="32.25" customHeight="1" collapsed="1">
      <c r="A98" s="623" t="s">
        <v>644</v>
      </c>
      <c r="B98" s="624"/>
      <c r="C98" s="624"/>
      <c r="D98" s="624"/>
      <c r="E98" s="624"/>
      <c r="F98" s="624"/>
      <c r="G98" s="624"/>
      <c r="H98" s="624"/>
      <c r="I98" s="624"/>
      <c r="J98" s="624"/>
    </row>
    <row r="99" spans="1:10" s="61" customFormat="1" ht="78.75">
      <c r="A99" s="108"/>
      <c r="B99" s="109" t="s">
        <v>268</v>
      </c>
      <c r="C99" s="698" t="s">
        <v>307</v>
      </c>
      <c r="D99" s="699"/>
      <c r="E99" s="699"/>
      <c r="F99" s="700"/>
      <c r="G99" s="110" t="s">
        <v>407</v>
      </c>
      <c r="H99" s="698" t="s">
        <v>287</v>
      </c>
      <c r="I99" s="700"/>
      <c r="J99" s="110" t="s">
        <v>408</v>
      </c>
    </row>
    <row r="100" spans="1:10" s="61" customFormat="1" ht="15.75">
      <c r="A100" s="111"/>
      <c r="B100" s="112">
        <v>1</v>
      </c>
      <c r="C100" s="668">
        <v>2</v>
      </c>
      <c r="D100" s="702"/>
      <c r="E100" s="702"/>
      <c r="F100" s="703"/>
      <c r="G100" s="65">
        <v>3</v>
      </c>
      <c r="H100" s="668">
        <v>4</v>
      </c>
      <c r="I100" s="703"/>
      <c r="J100" s="65" t="s">
        <v>289</v>
      </c>
    </row>
    <row r="101" spans="1:10" s="95" customFormat="1" ht="15.75" outlineLevel="1">
      <c r="A101" s="90"/>
      <c r="B101" s="91">
        <v>1</v>
      </c>
      <c r="C101" s="694"/>
      <c r="D101" s="695"/>
      <c r="E101" s="695"/>
      <c r="F101" s="696"/>
      <c r="G101" s="113" t="s">
        <v>291</v>
      </c>
      <c r="H101" s="640" t="s">
        <v>291</v>
      </c>
      <c r="I101" s="641"/>
      <c r="J101" s="94"/>
    </row>
    <row r="102" spans="1:10" s="61" customFormat="1" ht="22.5" customHeight="1" outlineLevel="1">
      <c r="A102" s="66"/>
      <c r="B102" s="67" t="s">
        <v>292</v>
      </c>
      <c r="C102" s="690" t="s">
        <v>651</v>
      </c>
      <c r="D102" s="691"/>
      <c r="E102" s="691"/>
      <c r="F102" s="692"/>
      <c r="G102" s="115">
        <v>5000</v>
      </c>
      <c r="H102" s="633"/>
      <c r="I102" s="634"/>
      <c r="J102" s="74">
        <v>5000</v>
      </c>
    </row>
    <row r="103" spans="1:10" s="61" customFormat="1" ht="15.75" customHeight="1" hidden="1" outlineLevel="1">
      <c r="A103" s="66"/>
      <c r="B103" s="67" t="s">
        <v>294</v>
      </c>
      <c r="C103" s="690"/>
      <c r="D103" s="728"/>
      <c r="E103" s="728"/>
      <c r="F103" s="729"/>
      <c r="G103" s="115"/>
      <c r="H103" s="633"/>
      <c r="I103" s="729"/>
      <c r="J103" s="74">
        <f>D103*H103/100</f>
        <v>0</v>
      </c>
    </row>
    <row r="104" spans="1:10" s="61" customFormat="1" ht="15.75" outlineLevel="1">
      <c r="A104" s="626" t="s">
        <v>284</v>
      </c>
      <c r="B104" s="604"/>
      <c r="C104" s="604"/>
      <c r="D104" s="604"/>
      <c r="E104" s="604"/>
      <c r="F104" s="604"/>
      <c r="G104" s="604"/>
      <c r="H104" s="604"/>
      <c r="I104" s="605"/>
      <c r="J104" s="76">
        <f>J102</f>
        <v>5000</v>
      </c>
    </row>
    <row r="105" spans="1:10" s="61" customFormat="1" ht="32.25" customHeight="1">
      <c r="A105" s="623" t="s">
        <v>646</v>
      </c>
      <c r="B105" s="624"/>
      <c r="C105" s="624"/>
      <c r="D105" s="624"/>
      <c r="E105" s="624"/>
      <c r="F105" s="624"/>
      <c r="G105" s="624"/>
      <c r="H105" s="624"/>
      <c r="I105" s="624"/>
      <c r="J105" s="624"/>
    </row>
    <row r="106" spans="1:10" s="61" customFormat="1" ht="78.75">
      <c r="A106" s="186"/>
      <c r="B106" s="109" t="s">
        <v>268</v>
      </c>
      <c r="C106" s="698" t="s">
        <v>307</v>
      </c>
      <c r="D106" s="699"/>
      <c r="E106" s="699"/>
      <c r="F106" s="700"/>
      <c r="G106" s="190" t="s">
        <v>407</v>
      </c>
      <c r="H106" s="698" t="s">
        <v>287</v>
      </c>
      <c r="I106" s="700"/>
      <c r="J106" s="190" t="s">
        <v>408</v>
      </c>
    </row>
    <row r="107" spans="1:10" s="61" customFormat="1" ht="15.75">
      <c r="A107" s="111"/>
      <c r="B107" s="191">
        <v>1</v>
      </c>
      <c r="C107" s="668">
        <v>2</v>
      </c>
      <c r="D107" s="702"/>
      <c r="E107" s="702"/>
      <c r="F107" s="703"/>
      <c r="G107" s="65">
        <v>3</v>
      </c>
      <c r="H107" s="668">
        <v>4</v>
      </c>
      <c r="I107" s="703"/>
      <c r="J107" s="65" t="s">
        <v>289</v>
      </c>
    </row>
    <row r="108" spans="1:10" s="95" customFormat="1" ht="15.75" outlineLevel="1">
      <c r="A108" s="90"/>
      <c r="B108" s="91">
        <v>1</v>
      </c>
      <c r="C108" s="694"/>
      <c r="D108" s="695"/>
      <c r="E108" s="695"/>
      <c r="F108" s="696"/>
      <c r="G108" s="113" t="s">
        <v>291</v>
      </c>
      <c r="H108" s="640" t="s">
        <v>291</v>
      </c>
      <c r="I108" s="641"/>
      <c r="J108" s="94"/>
    </row>
    <row r="109" spans="1:10" s="61" customFormat="1" ht="22.5" customHeight="1" outlineLevel="1">
      <c r="A109" s="66"/>
      <c r="B109" s="67" t="s">
        <v>292</v>
      </c>
      <c r="C109" s="690" t="s">
        <v>650</v>
      </c>
      <c r="D109" s="691"/>
      <c r="E109" s="691"/>
      <c r="F109" s="692"/>
      <c r="G109" s="115">
        <v>5000</v>
      </c>
      <c r="H109" s="633"/>
      <c r="I109" s="634"/>
      <c r="J109" s="74">
        <v>5000</v>
      </c>
    </row>
    <row r="110" spans="1:10" s="61" customFormat="1" ht="15.75" hidden="1" outlineLevel="1">
      <c r="A110" s="66"/>
      <c r="B110" s="67" t="s">
        <v>294</v>
      </c>
      <c r="C110" s="690"/>
      <c r="D110" s="691"/>
      <c r="E110" s="691"/>
      <c r="F110" s="692"/>
      <c r="G110" s="115"/>
      <c r="H110" s="633"/>
      <c r="I110" s="634"/>
      <c r="J110" s="74">
        <f>D110*H110/100</f>
        <v>0</v>
      </c>
    </row>
    <row r="111" spans="1:10" s="61" customFormat="1" ht="15.75" outlineLevel="1">
      <c r="A111" s="626" t="s">
        <v>284</v>
      </c>
      <c r="B111" s="604"/>
      <c r="C111" s="604"/>
      <c r="D111" s="604"/>
      <c r="E111" s="604"/>
      <c r="F111" s="604"/>
      <c r="G111" s="604"/>
      <c r="H111" s="604"/>
      <c r="I111" s="605"/>
      <c r="J111" s="76">
        <f>J109</f>
        <v>5000</v>
      </c>
    </row>
    <row r="112" spans="1:10" s="61" customFormat="1" ht="22.5" customHeight="1" hidden="1">
      <c r="A112" s="623" t="s">
        <v>492</v>
      </c>
      <c r="B112" s="624"/>
      <c r="C112" s="624"/>
      <c r="D112" s="624"/>
      <c r="E112" s="624"/>
      <c r="F112" s="624"/>
      <c r="G112" s="624"/>
      <c r="H112" s="624"/>
      <c r="I112" s="624"/>
      <c r="J112" s="625"/>
    </row>
    <row r="113" spans="1:10" ht="25.5" hidden="1">
      <c r="A113" s="77"/>
      <c r="B113" s="78" t="s">
        <v>268</v>
      </c>
      <c r="C113" s="63" t="s">
        <v>307</v>
      </c>
      <c r="D113" s="621" t="s">
        <v>308</v>
      </c>
      <c r="E113" s="622"/>
      <c r="F113" s="621" t="s">
        <v>309</v>
      </c>
      <c r="G113" s="622"/>
      <c r="H113" s="621" t="s">
        <v>319</v>
      </c>
      <c r="I113" s="622"/>
      <c r="J113" s="63" t="s">
        <v>312</v>
      </c>
    </row>
    <row r="114" spans="1:10" ht="13.5" hidden="1">
      <c r="A114" s="77"/>
      <c r="B114" s="80">
        <v>1</v>
      </c>
      <c r="C114" s="80">
        <v>2</v>
      </c>
      <c r="D114" s="619">
        <v>3</v>
      </c>
      <c r="E114" s="620"/>
      <c r="F114" s="619">
        <v>4</v>
      </c>
      <c r="G114" s="620"/>
      <c r="H114" s="619">
        <v>5</v>
      </c>
      <c r="I114" s="620"/>
      <c r="J114" s="80" t="s">
        <v>318</v>
      </c>
    </row>
    <row r="115" spans="1:10" s="61" customFormat="1" ht="15.75" hidden="1" outlineLevel="1">
      <c r="A115" s="66"/>
      <c r="B115" s="67">
        <v>1</v>
      </c>
      <c r="C115" s="75"/>
      <c r="D115" s="613"/>
      <c r="E115" s="614"/>
      <c r="F115" s="615"/>
      <c r="G115" s="616"/>
      <c r="H115" s="617"/>
      <c r="I115" s="618"/>
      <c r="J115" s="82">
        <f>SUM(J117:J120)</f>
        <v>0</v>
      </c>
    </row>
    <row r="116" spans="1:10" s="61" customFormat="1" ht="15.75" hidden="1" outlineLevel="1">
      <c r="A116" s="66"/>
      <c r="B116" s="67"/>
      <c r="C116" s="75"/>
      <c r="D116" s="613"/>
      <c r="E116" s="614"/>
      <c r="F116" s="615"/>
      <c r="G116" s="616"/>
      <c r="H116" s="617"/>
      <c r="I116" s="618"/>
      <c r="J116" s="82"/>
    </row>
    <row r="117" spans="1:10" s="61" customFormat="1" ht="15.75" hidden="1" outlineLevel="1">
      <c r="A117" s="66"/>
      <c r="B117" s="67"/>
      <c r="C117" s="75"/>
      <c r="D117" s="613"/>
      <c r="E117" s="614"/>
      <c r="F117" s="615"/>
      <c r="G117" s="616"/>
      <c r="H117" s="617"/>
      <c r="I117" s="618"/>
      <c r="J117" s="82">
        <f>F117*H117</f>
        <v>0</v>
      </c>
    </row>
    <row r="118" spans="1:10" s="61" customFormat="1" ht="15.75" hidden="1" outlineLevel="1">
      <c r="A118" s="66"/>
      <c r="B118" s="67"/>
      <c r="C118" s="75"/>
      <c r="D118" s="613"/>
      <c r="E118" s="614"/>
      <c r="F118" s="615"/>
      <c r="G118" s="616"/>
      <c r="H118" s="617"/>
      <c r="I118" s="618"/>
      <c r="J118" s="82">
        <f>F118*H118</f>
        <v>0</v>
      </c>
    </row>
    <row r="119" spans="1:10" s="61" customFormat="1" ht="15.75" hidden="1" outlineLevel="1">
      <c r="A119" s="66"/>
      <c r="B119" s="67"/>
      <c r="C119" s="75"/>
      <c r="D119" s="613"/>
      <c r="E119" s="614"/>
      <c r="F119" s="615"/>
      <c r="G119" s="616"/>
      <c r="H119" s="617"/>
      <c r="I119" s="618"/>
      <c r="J119" s="82">
        <f>F119*H119</f>
        <v>0</v>
      </c>
    </row>
    <row r="120" spans="1:10" s="61" customFormat="1" ht="15.75" hidden="1" outlineLevel="1">
      <c r="A120" s="66"/>
      <c r="B120" s="67"/>
      <c r="C120" s="75"/>
      <c r="D120" s="613"/>
      <c r="E120" s="614"/>
      <c r="F120" s="615"/>
      <c r="G120" s="616"/>
      <c r="H120" s="617"/>
      <c r="I120" s="618"/>
      <c r="J120" s="82">
        <f>F120*H120</f>
        <v>0</v>
      </c>
    </row>
    <row r="121" spans="1:10" s="61" customFormat="1" ht="15.75" hidden="1" outlineLevel="1">
      <c r="A121" s="83" t="s">
        <v>284</v>
      </c>
      <c r="B121" s="84"/>
      <c r="C121" s="604" t="s">
        <v>284</v>
      </c>
      <c r="D121" s="604"/>
      <c r="E121" s="604"/>
      <c r="F121" s="604"/>
      <c r="G121" s="604"/>
      <c r="H121" s="604"/>
      <c r="I121" s="605"/>
      <c r="J121" s="76">
        <f>J115</f>
        <v>0</v>
      </c>
    </row>
    <row r="122" spans="1:10" s="61" customFormat="1" ht="27" customHeight="1" hidden="1">
      <c r="A122" s="623" t="s">
        <v>493</v>
      </c>
      <c r="B122" s="624"/>
      <c r="C122" s="624"/>
      <c r="D122" s="624"/>
      <c r="E122" s="624"/>
      <c r="F122" s="624"/>
      <c r="G122" s="624"/>
      <c r="H122" s="624"/>
      <c r="I122" s="624"/>
      <c r="J122" s="625"/>
    </row>
    <row r="123" spans="1:10" s="121" customFormat="1" ht="30" customHeight="1" hidden="1">
      <c r="A123" s="118"/>
      <c r="B123" s="119" t="s">
        <v>268</v>
      </c>
      <c r="C123" s="120" t="s">
        <v>307</v>
      </c>
      <c r="D123" s="682" t="s">
        <v>426</v>
      </c>
      <c r="E123" s="683"/>
      <c r="F123" s="682" t="s">
        <v>427</v>
      </c>
      <c r="G123" s="683"/>
      <c r="H123" s="682" t="s">
        <v>319</v>
      </c>
      <c r="I123" s="683"/>
      <c r="J123" s="120" t="s">
        <v>312</v>
      </c>
    </row>
    <row r="124" spans="1:10" s="121" customFormat="1" ht="30" hidden="1">
      <c r="A124" s="118"/>
      <c r="B124" s="122">
        <v>1</v>
      </c>
      <c r="C124" s="122">
        <v>2</v>
      </c>
      <c r="D124" s="680">
        <v>3</v>
      </c>
      <c r="E124" s="681"/>
      <c r="F124" s="680">
        <v>4</v>
      </c>
      <c r="G124" s="681"/>
      <c r="H124" s="680">
        <v>5</v>
      </c>
      <c r="I124" s="681"/>
      <c r="J124" s="122" t="s">
        <v>428</v>
      </c>
    </row>
    <row r="125" spans="1:10" s="61" customFormat="1" ht="15.75" hidden="1" outlineLevel="1">
      <c r="A125" s="66"/>
      <c r="B125" s="67">
        <v>1</v>
      </c>
      <c r="C125" s="75" t="s">
        <v>429</v>
      </c>
      <c r="D125" s="629"/>
      <c r="E125" s="630"/>
      <c r="F125" s="615"/>
      <c r="G125" s="616"/>
      <c r="H125" s="617"/>
      <c r="I125" s="618"/>
      <c r="J125" s="82">
        <f>J127+J130</f>
        <v>0</v>
      </c>
    </row>
    <row r="126" spans="1:10" s="61" customFormat="1" ht="31.5" hidden="1" outlineLevel="1">
      <c r="A126" s="66"/>
      <c r="B126" s="67"/>
      <c r="C126" s="66" t="s">
        <v>430</v>
      </c>
      <c r="D126" s="629"/>
      <c r="E126" s="630"/>
      <c r="F126" s="615"/>
      <c r="G126" s="616"/>
      <c r="H126" s="617"/>
      <c r="I126" s="618"/>
      <c r="J126" s="82"/>
    </row>
    <row r="127" spans="1:10" s="61" customFormat="1" ht="15.75" hidden="1" outlineLevel="1">
      <c r="A127" s="66"/>
      <c r="B127" s="67"/>
      <c r="C127" s="75"/>
      <c r="D127" s="629"/>
      <c r="E127" s="630"/>
      <c r="F127" s="615"/>
      <c r="G127" s="616"/>
      <c r="H127" s="617"/>
      <c r="I127" s="618"/>
      <c r="J127" s="82">
        <f>F127*D127/100*H127*9/1000</f>
        <v>0</v>
      </c>
    </row>
    <row r="128" spans="1:10" s="61" customFormat="1" ht="15.75" hidden="1" outlineLevel="1">
      <c r="A128" s="66"/>
      <c r="B128" s="67"/>
      <c r="C128" s="75"/>
      <c r="D128" s="629"/>
      <c r="E128" s="630"/>
      <c r="F128" s="615"/>
      <c r="G128" s="616"/>
      <c r="H128" s="617"/>
      <c r="I128" s="618"/>
      <c r="J128" s="82">
        <f>F128*D128/100*H128*9/1000</f>
        <v>0</v>
      </c>
    </row>
    <row r="129" spans="1:10" s="61" customFormat="1" ht="31.5" hidden="1" outlineLevel="1">
      <c r="A129" s="66"/>
      <c r="B129" s="67">
        <v>2</v>
      </c>
      <c r="C129" s="66" t="s">
        <v>431</v>
      </c>
      <c r="D129" s="629"/>
      <c r="E129" s="630"/>
      <c r="F129" s="615"/>
      <c r="G129" s="616"/>
      <c r="H129" s="617"/>
      <c r="I129" s="618"/>
      <c r="J129" s="82">
        <f>SUM(J131:J132)</f>
        <v>0</v>
      </c>
    </row>
    <row r="130" spans="1:10" s="61" customFormat="1" ht="31.5" hidden="1" outlineLevel="1">
      <c r="A130" s="66"/>
      <c r="B130" s="67"/>
      <c r="C130" s="66" t="s">
        <v>430</v>
      </c>
      <c r="D130" s="629"/>
      <c r="E130" s="630"/>
      <c r="F130" s="615"/>
      <c r="G130" s="616"/>
      <c r="H130" s="617"/>
      <c r="I130" s="618"/>
      <c r="J130" s="82"/>
    </row>
    <row r="131" spans="1:10" s="61" customFormat="1" ht="15.75" hidden="1" outlineLevel="1">
      <c r="A131" s="66"/>
      <c r="B131" s="67"/>
      <c r="C131" s="75"/>
      <c r="D131" s="629"/>
      <c r="E131" s="630"/>
      <c r="F131" s="615"/>
      <c r="G131" s="616"/>
      <c r="H131" s="617"/>
      <c r="I131" s="618"/>
      <c r="J131" s="82"/>
    </row>
    <row r="132" spans="1:10" s="61" customFormat="1" ht="15.75" hidden="1" outlineLevel="1">
      <c r="A132" s="66"/>
      <c r="B132" s="67"/>
      <c r="C132" s="75"/>
      <c r="D132" s="629"/>
      <c r="E132" s="630"/>
      <c r="F132" s="615"/>
      <c r="G132" s="616"/>
      <c r="H132" s="617"/>
      <c r="I132" s="618"/>
      <c r="J132" s="82"/>
    </row>
    <row r="133" spans="1:10" s="61" customFormat="1" ht="15.75" hidden="1" outlineLevel="1">
      <c r="A133" s="83" t="s">
        <v>284</v>
      </c>
      <c r="B133" s="84"/>
      <c r="C133" s="604" t="s">
        <v>284</v>
      </c>
      <c r="D133" s="604"/>
      <c r="E133" s="604"/>
      <c r="F133" s="604"/>
      <c r="G133" s="604"/>
      <c r="H133" s="604"/>
      <c r="I133" s="605"/>
      <c r="J133" s="76">
        <f>J125+J129</f>
        <v>0</v>
      </c>
    </row>
    <row r="134" spans="1:10" s="61" customFormat="1" ht="28.5" customHeight="1" hidden="1">
      <c r="A134" s="623" t="s">
        <v>494</v>
      </c>
      <c r="B134" s="624"/>
      <c r="C134" s="624"/>
      <c r="D134" s="624"/>
      <c r="E134" s="624"/>
      <c r="F134" s="624"/>
      <c r="G134" s="624"/>
      <c r="H134" s="624"/>
      <c r="I134" s="624"/>
      <c r="J134" s="625"/>
    </row>
    <row r="135" spans="1:10" ht="25.5" hidden="1">
      <c r="A135" s="77"/>
      <c r="B135" s="78" t="s">
        <v>268</v>
      </c>
      <c r="C135" s="63" t="s">
        <v>307</v>
      </c>
      <c r="D135" s="621" t="s">
        <v>308</v>
      </c>
      <c r="E135" s="622"/>
      <c r="F135" s="621" t="s">
        <v>309</v>
      </c>
      <c r="G135" s="622"/>
      <c r="H135" s="621" t="s">
        <v>319</v>
      </c>
      <c r="I135" s="622"/>
      <c r="J135" s="63" t="s">
        <v>312</v>
      </c>
    </row>
    <row r="136" spans="1:10" ht="13.5" hidden="1">
      <c r="A136" s="77"/>
      <c r="B136" s="80">
        <v>1</v>
      </c>
      <c r="C136" s="80">
        <v>2</v>
      </c>
      <c r="D136" s="619">
        <v>3</v>
      </c>
      <c r="E136" s="620"/>
      <c r="F136" s="619">
        <v>4</v>
      </c>
      <c r="G136" s="620"/>
      <c r="H136" s="619">
        <v>5</v>
      </c>
      <c r="I136" s="620"/>
      <c r="J136" s="80" t="s">
        <v>318</v>
      </c>
    </row>
    <row r="137" spans="1:10" s="61" customFormat="1" ht="15.75" hidden="1" outlineLevel="1">
      <c r="A137" s="66"/>
      <c r="B137" s="67"/>
      <c r="C137" s="75"/>
      <c r="D137" s="613"/>
      <c r="E137" s="614"/>
      <c r="F137" s="615"/>
      <c r="G137" s="616"/>
      <c r="H137" s="617"/>
      <c r="I137" s="618"/>
      <c r="J137" s="82">
        <f>F137*H137</f>
        <v>0</v>
      </c>
    </row>
    <row r="138" spans="1:10" s="61" customFormat="1" ht="15.75" hidden="1" outlineLevel="1">
      <c r="A138" s="66"/>
      <c r="B138" s="67"/>
      <c r="C138" s="66"/>
      <c r="D138" s="613"/>
      <c r="E138" s="614"/>
      <c r="F138" s="615"/>
      <c r="G138" s="616"/>
      <c r="H138" s="617"/>
      <c r="I138" s="618"/>
      <c r="J138" s="82">
        <f aca="true" t="shared" si="5" ref="J138:J144">F138*H138</f>
        <v>0</v>
      </c>
    </row>
    <row r="139" spans="1:10" s="61" customFormat="1" ht="15.75" hidden="1" outlineLevel="1">
      <c r="A139" s="66"/>
      <c r="B139" s="67"/>
      <c r="C139" s="66"/>
      <c r="D139" s="613"/>
      <c r="E139" s="614"/>
      <c r="F139" s="615"/>
      <c r="G139" s="616"/>
      <c r="H139" s="617"/>
      <c r="I139" s="618"/>
      <c r="J139" s="82">
        <f t="shared" si="5"/>
        <v>0</v>
      </c>
    </row>
    <row r="140" spans="1:10" s="61" customFormat="1" ht="15.75" hidden="1" outlineLevel="1">
      <c r="A140" s="66"/>
      <c r="B140" s="67"/>
      <c r="C140" s="66"/>
      <c r="D140" s="613"/>
      <c r="E140" s="614"/>
      <c r="F140" s="615"/>
      <c r="G140" s="616"/>
      <c r="H140" s="617"/>
      <c r="I140" s="618"/>
      <c r="J140" s="82">
        <f t="shared" si="5"/>
        <v>0</v>
      </c>
    </row>
    <row r="141" spans="1:10" s="61" customFormat="1" ht="15.75" hidden="1" outlineLevel="1">
      <c r="A141" s="66"/>
      <c r="B141" s="67"/>
      <c r="C141" s="66"/>
      <c r="D141" s="613"/>
      <c r="E141" s="614"/>
      <c r="F141" s="615"/>
      <c r="G141" s="616"/>
      <c r="H141" s="617"/>
      <c r="I141" s="618"/>
      <c r="J141" s="82">
        <f t="shared" si="5"/>
        <v>0</v>
      </c>
    </row>
    <row r="142" spans="1:10" s="61" customFormat="1" ht="15.75" hidden="1" outlineLevel="1">
      <c r="A142" s="66"/>
      <c r="B142" s="67"/>
      <c r="C142" s="66"/>
      <c r="D142" s="613"/>
      <c r="E142" s="614"/>
      <c r="F142" s="615"/>
      <c r="G142" s="616"/>
      <c r="H142" s="617"/>
      <c r="I142" s="618"/>
      <c r="J142" s="82">
        <f t="shared" si="5"/>
        <v>0</v>
      </c>
    </row>
    <row r="143" spans="1:10" s="61" customFormat="1" ht="15.75" hidden="1" outlineLevel="1">
      <c r="A143" s="66"/>
      <c r="B143" s="67"/>
      <c r="C143" s="66"/>
      <c r="D143" s="613"/>
      <c r="E143" s="614"/>
      <c r="F143" s="615"/>
      <c r="G143" s="616"/>
      <c r="H143" s="617"/>
      <c r="I143" s="618"/>
      <c r="J143" s="82">
        <f t="shared" si="5"/>
        <v>0</v>
      </c>
    </row>
    <row r="144" spans="1:10" s="61" customFormat="1" ht="15.75" hidden="1" outlineLevel="1">
      <c r="A144" s="66"/>
      <c r="B144" s="67"/>
      <c r="C144" s="66"/>
      <c r="D144" s="613"/>
      <c r="E144" s="614"/>
      <c r="F144" s="615"/>
      <c r="G144" s="616"/>
      <c r="H144" s="617"/>
      <c r="I144" s="618"/>
      <c r="J144" s="82">
        <f t="shared" si="5"/>
        <v>0</v>
      </c>
    </row>
    <row r="145" spans="1:10" s="61" customFormat="1" ht="15.75" hidden="1" outlineLevel="1">
      <c r="A145" s="66"/>
      <c r="B145" s="67"/>
      <c r="C145" s="66"/>
      <c r="D145" s="613"/>
      <c r="E145" s="614"/>
      <c r="F145" s="615"/>
      <c r="G145" s="616"/>
      <c r="H145" s="617"/>
      <c r="I145" s="618"/>
      <c r="J145" s="82"/>
    </row>
    <row r="146" spans="1:10" s="61" customFormat="1" ht="15.75" hidden="1" outlineLevel="1">
      <c r="A146" s="83" t="s">
        <v>284</v>
      </c>
      <c r="B146" s="84"/>
      <c r="C146" s="604" t="s">
        <v>284</v>
      </c>
      <c r="D146" s="604"/>
      <c r="E146" s="604"/>
      <c r="F146" s="604"/>
      <c r="G146" s="604"/>
      <c r="H146" s="604"/>
      <c r="I146" s="605"/>
      <c r="J146" s="76">
        <f>SUM(J137:J145)</f>
        <v>0</v>
      </c>
    </row>
    <row r="147" spans="1:10" s="61" customFormat="1" ht="28.5" customHeight="1" hidden="1">
      <c r="A147" s="623" t="s">
        <v>495</v>
      </c>
      <c r="B147" s="624"/>
      <c r="C147" s="624"/>
      <c r="D147" s="624"/>
      <c r="E147" s="624"/>
      <c r="F147" s="624"/>
      <c r="G147" s="624"/>
      <c r="H147" s="624"/>
      <c r="I147" s="624"/>
      <c r="J147" s="625"/>
    </row>
    <row r="148" spans="1:10" ht="25.5" hidden="1">
      <c r="A148" s="77"/>
      <c r="B148" s="78" t="s">
        <v>268</v>
      </c>
      <c r="C148" s="63" t="s">
        <v>307</v>
      </c>
      <c r="D148" s="621" t="s">
        <v>308</v>
      </c>
      <c r="E148" s="622"/>
      <c r="F148" s="621" t="s">
        <v>309</v>
      </c>
      <c r="G148" s="622"/>
      <c r="H148" s="621" t="s">
        <v>319</v>
      </c>
      <c r="I148" s="622"/>
      <c r="J148" s="63" t="s">
        <v>312</v>
      </c>
    </row>
    <row r="149" spans="1:10" ht="13.5" hidden="1">
      <c r="A149" s="77"/>
      <c r="B149" s="80">
        <v>1</v>
      </c>
      <c r="C149" s="80">
        <v>2</v>
      </c>
      <c r="D149" s="619">
        <v>3</v>
      </c>
      <c r="E149" s="620"/>
      <c r="F149" s="619">
        <v>4</v>
      </c>
      <c r="G149" s="620"/>
      <c r="H149" s="619">
        <v>5</v>
      </c>
      <c r="I149" s="620"/>
      <c r="J149" s="80" t="s">
        <v>318</v>
      </c>
    </row>
    <row r="150" spans="1:10" s="61" customFormat="1" ht="15.75" hidden="1" outlineLevel="1">
      <c r="A150" s="66"/>
      <c r="B150" s="67"/>
      <c r="C150" s="75"/>
      <c r="D150" s="613"/>
      <c r="E150" s="614"/>
      <c r="F150" s="615"/>
      <c r="G150" s="616"/>
      <c r="H150" s="617"/>
      <c r="I150" s="618"/>
      <c r="J150" s="82">
        <f>F150*H150</f>
        <v>0</v>
      </c>
    </row>
    <row r="151" spans="1:10" s="61" customFormat="1" ht="15.75" hidden="1" outlineLevel="1">
      <c r="A151" s="66"/>
      <c r="B151" s="67"/>
      <c r="C151" s="66"/>
      <c r="D151" s="613"/>
      <c r="E151" s="614"/>
      <c r="F151" s="615"/>
      <c r="G151" s="616"/>
      <c r="H151" s="617"/>
      <c r="I151" s="618"/>
      <c r="J151" s="82">
        <f aca="true" t="shared" si="6" ref="J151:J157">F151*H151</f>
        <v>0</v>
      </c>
    </row>
    <row r="152" spans="1:10" s="61" customFormat="1" ht="15.75" hidden="1" outlineLevel="1">
      <c r="A152" s="66"/>
      <c r="B152" s="67"/>
      <c r="C152" s="66"/>
      <c r="D152" s="613"/>
      <c r="E152" s="614"/>
      <c r="F152" s="615"/>
      <c r="G152" s="616"/>
      <c r="H152" s="617"/>
      <c r="I152" s="618"/>
      <c r="J152" s="82">
        <f t="shared" si="6"/>
        <v>0</v>
      </c>
    </row>
    <row r="153" spans="1:10" s="61" customFormat="1" ht="15.75" hidden="1" outlineLevel="1">
      <c r="A153" s="66"/>
      <c r="B153" s="67"/>
      <c r="C153" s="66"/>
      <c r="D153" s="613"/>
      <c r="E153" s="614"/>
      <c r="F153" s="615"/>
      <c r="G153" s="616"/>
      <c r="H153" s="617"/>
      <c r="I153" s="618"/>
      <c r="J153" s="82">
        <f t="shared" si="6"/>
        <v>0</v>
      </c>
    </row>
    <row r="154" spans="1:10" s="61" customFormat="1" ht="15.75" hidden="1" outlineLevel="1">
      <c r="A154" s="66"/>
      <c r="B154" s="67"/>
      <c r="C154" s="66"/>
      <c r="D154" s="613"/>
      <c r="E154" s="614"/>
      <c r="F154" s="615"/>
      <c r="G154" s="616"/>
      <c r="H154" s="617"/>
      <c r="I154" s="618"/>
      <c r="J154" s="82">
        <f t="shared" si="6"/>
        <v>0</v>
      </c>
    </row>
    <row r="155" spans="1:10" s="61" customFormat="1" ht="15.75" hidden="1" outlineLevel="1">
      <c r="A155" s="66"/>
      <c r="B155" s="67"/>
      <c r="C155" s="66"/>
      <c r="D155" s="613"/>
      <c r="E155" s="614"/>
      <c r="F155" s="615"/>
      <c r="G155" s="616"/>
      <c r="H155" s="617"/>
      <c r="I155" s="618"/>
      <c r="J155" s="82">
        <f t="shared" si="6"/>
        <v>0</v>
      </c>
    </row>
    <row r="156" spans="1:10" s="61" customFormat="1" ht="15.75" hidden="1" outlineLevel="1">
      <c r="A156" s="66"/>
      <c r="B156" s="67"/>
      <c r="C156" s="66"/>
      <c r="D156" s="613"/>
      <c r="E156" s="614"/>
      <c r="F156" s="615"/>
      <c r="G156" s="616"/>
      <c r="H156" s="617"/>
      <c r="I156" s="618"/>
      <c r="J156" s="82">
        <f t="shared" si="6"/>
        <v>0</v>
      </c>
    </row>
    <row r="157" spans="1:10" s="61" customFormat="1" ht="15.75" hidden="1" outlineLevel="1">
      <c r="A157" s="66"/>
      <c r="B157" s="67"/>
      <c r="C157" s="66"/>
      <c r="D157" s="613"/>
      <c r="E157" s="614"/>
      <c r="F157" s="615"/>
      <c r="G157" s="616"/>
      <c r="H157" s="617"/>
      <c r="I157" s="618"/>
      <c r="J157" s="82">
        <f t="shared" si="6"/>
        <v>0</v>
      </c>
    </row>
    <row r="158" spans="1:10" s="61" customFormat="1" ht="15.75" hidden="1" outlineLevel="1">
      <c r="A158" s="66"/>
      <c r="B158" s="67"/>
      <c r="C158" s="66"/>
      <c r="D158" s="613"/>
      <c r="E158" s="614"/>
      <c r="F158" s="615"/>
      <c r="G158" s="616"/>
      <c r="H158" s="617"/>
      <c r="I158" s="618"/>
      <c r="J158" s="82"/>
    </row>
    <row r="159" spans="1:10" s="61" customFormat="1" ht="15.75" hidden="1" outlineLevel="1">
      <c r="A159" s="83" t="s">
        <v>284</v>
      </c>
      <c r="B159" s="84"/>
      <c r="C159" s="604" t="s">
        <v>284</v>
      </c>
      <c r="D159" s="604"/>
      <c r="E159" s="604"/>
      <c r="F159" s="604"/>
      <c r="G159" s="604"/>
      <c r="H159" s="604"/>
      <c r="I159" s="605"/>
      <c r="J159" s="76">
        <f>SUM(J150:J158)</f>
        <v>0</v>
      </c>
    </row>
    <row r="160" spans="1:10" s="61" customFormat="1" ht="28.5" customHeight="1" hidden="1">
      <c r="A160" s="623" t="s">
        <v>496</v>
      </c>
      <c r="B160" s="624"/>
      <c r="C160" s="624"/>
      <c r="D160" s="624"/>
      <c r="E160" s="624"/>
      <c r="F160" s="624"/>
      <c r="G160" s="624"/>
      <c r="H160" s="624"/>
      <c r="I160" s="624"/>
      <c r="J160" s="625"/>
    </row>
    <row r="161" spans="1:10" ht="25.5" hidden="1">
      <c r="A161" s="77"/>
      <c r="B161" s="78" t="s">
        <v>268</v>
      </c>
      <c r="C161" s="63" t="s">
        <v>307</v>
      </c>
      <c r="D161" s="621" t="s">
        <v>308</v>
      </c>
      <c r="E161" s="622"/>
      <c r="F161" s="621" t="s">
        <v>309</v>
      </c>
      <c r="G161" s="622"/>
      <c r="H161" s="621" t="s">
        <v>319</v>
      </c>
      <c r="I161" s="622"/>
      <c r="J161" s="63" t="s">
        <v>312</v>
      </c>
    </row>
    <row r="162" spans="1:10" ht="13.5" hidden="1">
      <c r="A162" s="77"/>
      <c r="B162" s="80">
        <v>1</v>
      </c>
      <c r="C162" s="80">
        <v>2</v>
      </c>
      <c r="D162" s="619">
        <v>3</v>
      </c>
      <c r="E162" s="620"/>
      <c r="F162" s="619">
        <v>4</v>
      </c>
      <c r="G162" s="620"/>
      <c r="H162" s="619">
        <v>5</v>
      </c>
      <c r="I162" s="620"/>
      <c r="J162" s="80" t="s">
        <v>318</v>
      </c>
    </row>
    <row r="163" spans="1:10" s="61" customFormat="1" ht="15.75" hidden="1" outlineLevel="1">
      <c r="A163" s="66"/>
      <c r="B163" s="67"/>
      <c r="C163" s="75"/>
      <c r="D163" s="613"/>
      <c r="E163" s="614"/>
      <c r="F163" s="615"/>
      <c r="G163" s="616"/>
      <c r="H163" s="617"/>
      <c r="I163" s="618"/>
      <c r="J163" s="82">
        <f>F163*H163</f>
        <v>0</v>
      </c>
    </row>
    <row r="164" spans="1:10" s="61" customFormat="1" ht="15.75" hidden="1" outlineLevel="1">
      <c r="A164" s="66"/>
      <c r="B164" s="67"/>
      <c r="C164" s="66"/>
      <c r="D164" s="613"/>
      <c r="E164" s="614"/>
      <c r="F164" s="615"/>
      <c r="G164" s="616"/>
      <c r="H164" s="617"/>
      <c r="I164" s="618"/>
      <c r="J164" s="82">
        <f aca="true" t="shared" si="7" ref="J164:J170">F164*H164</f>
        <v>0</v>
      </c>
    </row>
    <row r="165" spans="1:10" s="61" customFormat="1" ht="15.75" hidden="1" outlineLevel="1">
      <c r="A165" s="66"/>
      <c r="B165" s="67"/>
      <c r="C165" s="66"/>
      <c r="D165" s="613"/>
      <c r="E165" s="614"/>
      <c r="F165" s="615"/>
      <c r="G165" s="616"/>
      <c r="H165" s="617"/>
      <c r="I165" s="618"/>
      <c r="J165" s="82">
        <f t="shared" si="7"/>
        <v>0</v>
      </c>
    </row>
    <row r="166" spans="1:10" s="61" customFormat="1" ht="15.75" hidden="1" outlineLevel="1">
      <c r="A166" s="66"/>
      <c r="B166" s="67"/>
      <c r="C166" s="66"/>
      <c r="D166" s="613"/>
      <c r="E166" s="614"/>
      <c r="F166" s="615"/>
      <c r="G166" s="616"/>
      <c r="H166" s="617"/>
      <c r="I166" s="618"/>
      <c r="J166" s="82">
        <f t="shared" si="7"/>
        <v>0</v>
      </c>
    </row>
    <row r="167" spans="1:10" s="61" customFormat="1" ht="15.75" hidden="1" outlineLevel="1">
      <c r="A167" s="66"/>
      <c r="B167" s="67"/>
      <c r="C167" s="66"/>
      <c r="D167" s="613"/>
      <c r="E167" s="614"/>
      <c r="F167" s="615"/>
      <c r="G167" s="616"/>
      <c r="H167" s="617"/>
      <c r="I167" s="618"/>
      <c r="J167" s="82">
        <f t="shared" si="7"/>
        <v>0</v>
      </c>
    </row>
    <row r="168" spans="1:10" s="61" customFormat="1" ht="15.75" hidden="1" outlineLevel="1">
      <c r="A168" s="66"/>
      <c r="B168" s="67"/>
      <c r="C168" s="66"/>
      <c r="D168" s="613"/>
      <c r="E168" s="614"/>
      <c r="F168" s="615"/>
      <c r="G168" s="616"/>
      <c r="H168" s="617"/>
      <c r="I168" s="618"/>
      <c r="J168" s="82">
        <f t="shared" si="7"/>
        <v>0</v>
      </c>
    </row>
    <row r="169" spans="1:10" s="61" customFormat="1" ht="15.75" hidden="1" outlineLevel="1">
      <c r="A169" s="66"/>
      <c r="B169" s="67"/>
      <c r="C169" s="66"/>
      <c r="D169" s="613"/>
      <c r="E169" s="614"/>
      <c r="F169" s="615"/>
      <c r="G169" s="616"/>
      <c r="H169" s="617"/>
      <c r="I169" s="618"/>
      <c r="J169" s="82">
        <f t="shared" si="7"/>
        <v>0</v>
      </c>
    </row>
    <row r="170" spans="1:10" s="61" customFormat="1" ht="15.75" hidden="1" outlineLevel="1">
      <c r="A170" s="66"/>
      <c r="B170" s="67"/>
      <c r="C170" s="66"/>
      <c r="D170" s="613"/>
      <c r="E170" s="614"/>
      <c r="F170" s="615"/>
      <c r="G170" s="616"/>
      <c r="H170" s="617"/>
      <c r="I170" s="618"/>
      <c r="J170" s="82">
        <f t="shared" si="7"/>
        <v>0</v>
      </c>
    </row>
    <row r="171" spans="1:10" s="61" customFormat="1" ht="15.75" hidden="1" outlineLevel="1">
      <c r="A171" s="66"/>
      <c r="B171" s="67"/>
      <c r="C171" s="66"/>
      <c r="D171" s="613"/>
      <c r="E171" s="614"/>
      <c r="F171" s="615"/>
      <c r="G171" s="616"/>
      <c r="H171" s="617"/>
      <c r="I171" s="618"/>
      <c r="J171" s="82"/>
    </row>
    <row r="172" spans="1:10" s="61" customFormat="1" ht="15.75" hidden="1" outlineLevel="1">
      <c r="A172" s="83" t="s">
        <v>284</v>
      </c>
      <c r="B172" s="84"/>
      <c r="C172" s="604" t="s">
        <v>284</v>
      </c>
      <c r="D172" s="604"/>
      <c r="E172" s="604"/>
      <c r="F172" s="604"/>
      <c r="G172" s="604"/>
      <c r="H172" s="604"/>
      <c r="I172" s="605"/>
      <c r="J172" s="76">
        <f>SUM(J163:J171)</f>
        <v>0</v>
      </c>
    </row>
    <row r="173" spans="1:10" s="61" customFormat="1" ht="32.25" customHeight="1" collapsed="1">
      <c r="A173" s="623" t="s">
        <v>647</v>
      </c>
      <c r="B173" s="624"/>
      <c r="C173" s="624"/>
      <c r="D173" s="624"/>
      <c r="E173" s="624"/>
      <c r="F173" s="624"/>
      <c r="G173" s="624"/>
      <c r="H173" s="624"/>
      <c r="I173" s="624"/>
      <c r="J173" s="624"/>
    </row>
    <row r="174" spans="1:10" s="61" customFormat="1" ht="78.75">
      <c r="A174" s="186"/>
      <c r="B174" s="109" t="s">
        <v>268</v>
      </c>
      <c r="C174" s="698" t="s">
        <v>307</v>
      </c>
      <c r="D174" s="699"/>
      <c r="E174" s="699"/>
      <c r="F174" s="700"/>
      <c r="G174" s="190" t="s">
        <v>407</v>
      </c>
      <c r="H174" s="698" t="s">
        <v>287</v>
      </c>
      <c r="I174" s="700"/>
      <c r="J174" s="190" t="s">
        <v>408</v>
      </c>
    </row>
    <row r="175" spans="1:10" s="61" customFormat="1" ht="15.75">
      <c r="A175" s="111"/>
      <c r="B175" s="191">
        <v>1</v>
      </c>
      <c r="C175" s="668">
        <v>2</v>
      </c>
      <c r="D175" s="702"/>
      <c r="E175" s="702"/>
      <c r="F175" s="703"/>
      <c r="G175" s="65">
        <v>3</v>
      </c>
      <c r="H175" s="668">
        <v>4</v>
      </c>
      <c r="I175" s="703"/>
      <c r="J175" s="65" t="s">
        <v>289</v>
      </c>
    </row>
    <row r="176" spans="1:10" s="95" customFormat="1" ht="15.75" outlineLevel="1">
      <c r="A176" s="90"/>
      <c r="B176" s="91">
        <v>1</v>
      </c>
      <c r="C176" s="694"/>
      <c r="D176" s="695"/>
      <c r="E176" s="695"/>
      <c r="F176" s="696"/>
      <c r="G176" s="113" t="s">
        <v>291</v>
      </c>
      <c r="H176" s="640" t="s">
        <v>291</v>
      </c>
      <c r="I176" s="641"/>
      <c r="J176" s="94"/>
    </row>
    <row r="177" spans="1:10" s="61" customFormat="1" ht="22.5" customHeight="1" outlineLevel="1">
      <c r="A177" s="66"/>
      <c r="B177" s="67" t="s">
        <v>292</v>
      </c>
      <c r="C177" s="690" t="s">
        <v>650</v>
      </c>
      <c r="D177" s="691"/>
      <c r="E177" s="691"/>
      <c r="F177" s="692"/>
      <c r="G177" s="115">
        <v>5000</v>
      </c>
      <c r="H177" s="633"/>
      <c r="I177" s="634"/>
      <c r="J177" s="74">
        <v>5000</v>
      </c>
    </row>
    <row r="178" spans="1:10" s="61" customFormat="1" ht="15.75" hidden="1" outlineLevel="1">
      <c r="A178" s="66"/>
      <c r="B178" s="67" t="s">
        <v>294</v>
      </c>
      <c r="C178" s="690"/>
      <c r="D178" s="691"/>
      <c r="E178" s="691"/>
      <c r="F178" s="692"/>
      <c r="G178" s="115"/>
      <c r="H178" s="633"/>
      <c r="I178" s="634"/>
      <c r="J178" s="74">
        <f>D178*H178/100</f>
        <v>0</v>
      </c>
    </row>
    <row r="179" spans="1:10" s="61" customFormat="1" ht="15.75" outlineLevel="1">
      <c r="A179" s="626" t="s">
        <v>284</v>
      </c>
      <c r="B179" s="604"/>
      <c r="C179" s="604"/>
      <c r="D179" s="604"/>
      <c r="E179" s="604"/>
      <c r="F179" s="604"/>
      <c r="G179" s="604"/>
      <c r="H179" s="604"/>
      <c r="I179" s="605"/>
      <c r="J179" s="76">
        <f>J177</f>
        <v>5000</v>
      </c>
    </row>
    <row r="180" spans="3:10" s="61" customFormat="1" ht="21" customHeight="1">
      <c r="C180" s="606" t="s">
        <v>325</v>
      </c>
      <c r="D180" s="606"/>
      <c r="E180" s="606"/>
      <c r="F180" s="606"/>
      <c r="G180" s="606"/>
      <c r="H180" s="606"/>
      <c r="I180" s="607"/>
      <c r="J180" s="103">
        <f>J30+J49+J87+J104+J111+J179</f>
        <v>323169.59</v>
      </c>
    </row>
    <row r="183" spans="2:10" ht="12.75">
      <c r="B183" s="79" t="s">
        <v>140</v>
      </c>
      <c r="D183" s="124"/>
      <c r="E183" s="124"/>
      <c r="F183" s="125"/>
      <c r="I183" s="124" t="s">
        <v>581</v>
      </c>
      <c r="J183" s="124"/>
    </row>
    <row r="184" spans="9:10" ht="12.75">
      <c r="I184" s="601" t="s">
        <v>326</v>
      </c>
      <c r="J184" s="601"/>
    </row>
    <row r="186" spans="2:10" ht="12.75">
      <c r="B186" s="79" t="s">
        <v>579</v>
      </c>
      <c r="D186" s="124"/>
      <c r="E186" s="124"/>
      <c r="F186" s="125"/>
      <c r="I186" s="124" t="s">
        <v>580</v>
      </c>
      <c r="J186" s="124"/>
    </row>
    <row r="187" spans="9:10" ht="12.75">
      <c r="I187" s="601" t="s">
        <v>326</v>
      </c>
      <c r="J187" s="601"/>
    </row>
    <row r="189" spans="2:10" ht="12.75">
      <c r="B189" s="79" t="s">
        <v>327</v>
      </c>
      <c r="C189" s="124" t="s">
        <v>582</v>
      </c>
      <c r="D189" s="124"/>
      <c r="F189" s="598" t="s">
        <v>583</v>
      </c>
      <c r="G189" s="598"/>
      <c r="I189" s="124" t="s">
        <v>580</v>
      </c>
      <c r="J189" s="124"/>
    </row>
    <row r="190" spans="3:10" ht="12.75">
      <c r="C190" s="602" t="s">
        <v>142</v>
      </c>
      <c r="D190" s="602"/>
      <c r="F190" s="603" t="s">
        <v>145</v>
      </c>
      <c r="G190" s="603"/>
      <c r="I190" s="601" t="s">
        <v>326</v>
      </c>
      <c r="J190" s="601"/>
    </row>
    <row r="192" spans="2:3" ht="12.75">
      <c r="B192" s="79" t="s">
        <v>328</v>
      </c>
      <c r="C192" s="167">
        <v>43850</v>
      </c>
    </row>
  </sheetData>
  <sheetProtection/>
  <mergeCells count="348">
    <mergeCell ref="B5:J5"/>
    <mergeCell ref="E7:J7"/>
    <mergeCell ref="D8:J8"/>
    <mergeCell ref="A19:J19"/>
    <mergeCell ref="B20:B22"/>
    <mergeCell ref="C20:C22"/>
    <mergeCell ref="D20:D22"/>
    <mergeCell ref="E20:H20"/>
    <mergeCell ref="I20:I22"/>
    <mergeCell ref="J20:J22"/>
    <mergeCell ref="E21:E22"/>
    <mergeCell ref="F21:H21"/>
    <mergeCell ref="A30:I30"/>
    <mergeCell ref="A31:J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C36:I36"/>
    <mergeCell ref="A37:J37"/>
    <mergeCell ref="C38:F38"/>
    <mergeCell ref="H38:I38"/>
    <mergeCell ref="C39:F39"/>
    <mergeCell ref="H39:I39"/>
    <mergeCell ref="C40:F40"/>
    <mergeCell ref="H40:I40"/>
    <mergeCell ref="C41:F41"/>
    <mergeCell ref="H41:I41"/>
    <mergeCell ref="C42:F42"/>
    <mergeCell ref="H42:I42"/>
    <mergeCell ref="C43:F43"/>
    <mergeCell ref="H43:I43"/>
    <mergeCell ref="C44:F44"/>
    <mergeCell ref="H44:I44"/>
    <mergeCell ref="C45:F45"/>
    <mergeCell ref="H45:I45"/>
    <mergeCell ref="C46:F46"/>
    <mergeCell ref="H46:I46"/>
    <mergeCell ref="C47:F47"/>
    <mergeCell ref="H47:I47"/>
    <mergeCell ref="C48:F48"/>
    <mergeCell ref="H48:I48"/>
    <mergeCell ref="A49:I49"/>
    <mergeCell ref="A50:J50"/>
    <mergeCell ref="D51:E51"/>
    <mergeCell ref="H51:I51"/>
    <mergeCell ref="D52:E52"/>
    <mergeCell ref="H52:I52"/>
    <mergeCell ref="H53:I53"/>
    <mergeCell ref="D54:E54"/>
    <mergeCell ref="H54:I54"/>
    <mergeCell ref="H55:I55"/>
    <mergeCell ref="H56:I56"/>
    <mergeCell ref="H57:I57"/>
    <mergeCell ref="D58:E58"/>
    <mergeCell ref="H58:I58"/>
    <mergeCell ref="A59:I59"/>
    <mergeCell ref="A60:J60"/>
    <mergeCell ref="D61:E61"/>
    <mergeCell ref="H61:I61"/>
    <mergeCell ref="A62:I62"/>
    <mergeCell ref="A63:J63"/>
    <mergeCell ref="D64:E64"/>
    <mergeCell ref="H64:I64"/>
    <mergeCell ref="D65:E65"/>
    <mergeCell ref="H65:I65"/>
    <mergeCell ref="D66:E66"/>
    <mergeCell ref="H66:I66"/>
    <mergeCell ref="D67:E67"/>
    <mergeCell ref="H67:I67"/>
    <mergeCell ref="D68:E68"/>
    <mergeCell ref="H68:I68"/>
    <mergeCell ref="A69:I69"/>
    <mergeCell ref="A70:J70"/>
    <mergeCell ref="D71:E71"/>
    <mergeCell ref="H71:I71"/>
    <mergeCell ref="D72:E72"/>
    <mergeCell ref="H72:I72"/>
    <mergeCell ref="D73:E73"/>
    <mergeCell ref="H73:I73"/>
    <mergeCell ref="D74:E74"/>
    <mergeCell ref="H74:I74"/>
    <mergeCell ref="D75:E75"/>
    <mergeCell ref="H75:I75"/>
    <mergeCell ref="D76:E76"/>
    <mergeCell ref="H76:I76"/>
    <mergeCell ref="D77:E77"/>
    <mergeCell ref="H77:I77"/>
    <mergeCell ref="D78:E78"/>
    <mergeCell ref="H78:I78"/>
    <mergeCell ref="D79:E79"/>
    <mergeCell ref="H79:I79"/>
    <mergeCell ref="D80:E80"/>
    <mergeCell ref="H80:I80"/>
    <mergeCell ref="D81:E81"/>
    <mergeCell ref="H81:I81"/>
    <mergeCell ref="D82:E82"/>
    <mergeCell ref="H82:I82"/>
    <mergeCell ref="D83:E83"/>
    <mergeCell ref="H83:I83"/>
    <mergeCell ref="D84:E84"/>
    <mergeCell ref="H84:I84"/>
    <mergeCell ref="D85:E85"/>
    <mergeCell ref="H85:I85"/>
    <mergeCell ref="D86:E86"/>
    <mergeCell ref="H86:I86"/>
    <mergeCell ref="A87:I87"/>
    <mergeCell ref="A88:J88"/>
    <mergeCell ref="D89:E89"/>
    <mergeCell ref="H89:I89"/>
    <mergeCell ref="D90:E90"/>
    <mergeCell ref="H90:I90"/>
    <mergeCell ref="D91:E91"/>
    <mergeCell ref="H91:I91"/>
    <mergeCell ref="D92:E92"/>
    <mergeCell ref="H92:I92"/>
    <mergeCell ref="D93:E93"/>
    <mergeCell ref="H93:I93"/>
    <mergeCell ref="D94:E94"/>
    <mergeCell ref="H94:I94"/>
    <mergeCell ref="D95:E95"/>
    <mergeCell ref="H95:I95"/>
    <mergeCell ref="D96:E96"/>
    <mergeCell ref="H96:I96"/>
    <mergeCell ref="A97:I97"/>
    <mergeCell ref="A98:J98"/>
    <mergeCell ref="C99:F99"/>
    <mergeCell ref="H99:I99"/>
    <mergeCell ref="C100:F100"/>
    <mergeCell ref="H100:I100"/>
    <mergeCell ref="A111:I111"/>
    <mergeCell ref="C101:F101"/>
    <mergeCell ref="H101:I101"/>
    <mergeCell ref="C102:F102"/>
    <mergeCell ref="H102:I102"/>
    <mergeCell ref="C103:F103"/>
    <mergeCell ref="H103:I103"/>
    <mergeCell ref="A105:J105"/>
    <mergeCell ref="C106:F106"/>
    <mergeCell ref="H106:I106"/>
    <mergeCell ref="F116:G116"/>
    <mergeCell ref="H116:I116"/>
    <mergeCell ref="A112:J112"/>
    <mergeCell ref="D113:E113"/>
    <mergeCell ref="F113:G113"/>
    <mergeCell ref="H113:I113"/>
    <mergeCell ref="D114:E114"/>
    <mergeCell ref="F114:G114"/>
    <mergeCell ref="H114:I114"/>
    <mergeCell ref="C190:D190"/>
    <mergeCell ref="F190:G190"/>
    <mergeCell ref="I190:J190"/>
    <mergeCell ref="C121:I121"/>
    <mergeCell ref="H127:I127"/>
    <mergeCell ref="C133:I133"/>
    <mergeCell ref="A134:J134"/>
    <mergeCell ref="D137:E137"/>
    <mergeCell ref="H128:I128"/>
    <mergeCell ref="I184:J184"/>
    <mergeCell ref="D119:E119"/>
    <mergeCell ref="F119:G119"/>
    <mergeCell ref="H119:I119"/>
    <mergeCell ref="D120:E120"/>
    <mergeCell ref="I187:J187"/>
    <mergeCell ref="A122:J122"/>
    <mergeCell ref="B10:J10"/>
    <mergeCell ref="E12:G12"/>
    <mergeCell ref="H12:J12"/>
    <mergeCell ref="E14:G14"/>
    <mergeCell ref="H14:J14"/>
    <mergeCell ref="H117:I117"/>
    <mergeCell ref="D118:E118"/>
    <mergeCell ref="F118:G118"/>
    <mergeCell ref="H118:I118"/>
    <mergeCell ref="E15:G15"/>
    <mergeCell ref="H15:J15"/>
    <mergeCell ref="F120:G120"/>
    <mergeCell ref="H120:I120"/>
    <mergeCell ref="D117:E117"/>
    <mergeCell ref="F117:G117"/>
    <mergeCell ref="D115:E115"/>
    <mergeCell ref="F115:G115"/>
    <mergeCell ref="H115:I115"/>
    <mergeCell ref="D116:E116"/>
    <mergeCell ref="D149:E149"/>
    <mergeCell ref="F149:G149"/>
    <mergeCell ref="D142:E142"/>
    <mergeCell ref="F142:G142"/>
    <mergeCell ref="D127:E127"/>
    <mergeCell ref="F127:G127"/>
    <mergeCell ref="D128:E128"/>
    <mergeCell ref="F128:G128"/>
    <mergeCell ref="F138:G138"/>
    <mergeCell ref="D139:E139"/>
    <mergeCell ref="D151:E151"/>
    <mergeCell ref="F151:G151"/>
    <mergeCell ref="H151:I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D157:E157"/>
    <mergeCell ref="F157:G157"/>
    <mergeCell ref="H157:I157"/>
    <mergeCell ref="D158:E158"/>
    <mergeCell ref="F158:G158"/>
    <mergeCell ref="H158:I158"/>
    <mergeCell ref="C159:I159"/>
    <mergeCell ref="A160:J160"/>
    <mergeCell ref="D161:E161"/>
    <mergeCell ref="F161:G161"/>
    <mergeCell ref="H161:I161"/>
    <mergeCell ref="D162:E162"/>
    <mergeCell ref="F162:G162"/>
    <mergeCell ref="H162:I162"/>
    <mergeCell ref="D163:E163"/>
    <mergeCell ref="F163:G163"/>
    <mergeCell ref="H163:I163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H170:I170"/>
    <mergeCell ref="D167:E167"/>
    <mergeCell ref="F167:G167"/>
    <mergeCell ref="H167:I167"/>
    <mergeCell ref="D168:E168"/>
    <mergeCell ref="F168:G168"/>
    <mergeCell ref="H168:I168"/>
    <mergeCell ref="D171:E171"/>
    <mergeCell ref="F171:G171"/>
    <mergeCell ref="H171:I171"/>
    <mergeCell ref="C172:I172"/>
    <mergeCell ref="C180:I180"/>
    <mergeCell ref="D169:E169"/>
    <mergeCell ref="F169:G169"/>
    <mergeCell ref="H169:I169"/>
    <mergeCell ref="D170:E170"/>
    <mergeCell ref="F170:G170"/>
    <mergeCell ref="D123:E123"/>
    <mergeCell ref="F123:G123"/>
    <mergeCell ref="H123:I123"/>
    <mergeCell ref="D124:E124"/>
    <mergeCell ref="F124:G124"/>
    <mergeCell ref="H124:I124"/>
    <mergeCell ref="D132:E132"/>
    <mergeCell ref="D125:E125"/>
    <mergeCell ref="F125:G125"/>
    <mergeCell ref="H125:I125"/>
    <mergeCell ref="D126:E126"/>
    <mergeCell ref="F126:G126"/>
    <mergeCell ref="H126:I126"/>
    <mergeCell ref="D129:E129"/>
    <mergeCell ref="F129:G129"/>
    <mergeCell ref="H129:I129"/>
    <mergeCell ref="D130:E130"/>
    <mergeCell ref="F130:G130"/>
    <mergeCell ref="H130:I130"/>
    <mergeCell ref="D131:E131"/>
    <mergeCell ref="F131:G131"/>
    <mergeCell ref="H131:I131"/>
    <mergeCell ref="F132:G132"/>
    <mergeCell ref="H132:I132"/>
    <mergeCell ref="D135:E135"/>
    <mergeCell ref="F135:G135"/>
    <mergeCell ref="H135:I135"/>
    <mergeCell ref="D140:E140"/>
    <mergeCell ref="F140:G140"/>
    <mergeCell ref="H140:I140"/>
    <mergeCell ref="D138:E138"/>
    <mergeCell ref="D136:E136"/>
    <mergeCell ref="D148:E148"/>
    <mergeCell ref="F144:G144"/>
    <mergeCell ref="H144:I144"/>
    <mergeCell ref="F141:G141"/>
    <mergeCell ref="H141:I141"/>
    <mergeCell ref="D141:E141"/>
    <mergeCell ref="F145:G145"/>
    <mergeCell ref="H145:I145"/>
    <mergeCell ref="H149:I149"/>
    <mergeCell ref="F148:G148"/>
    <mergeCell ref="H136:I136"/>
    <mergeCell ref="H139:I139"/>
    <mergeCell ref="H138:I138"/>
    <mergeCell ref="F137:G137"/>
    <mergeCell ref="H137:I137"/>
    <mergeCell ref="F139:G139"/>
    <mergeCell ref="F136:G136"/>
    <mergeCell ref="F189:G189"/>
    <mergeCell ref="H148:I148"/>
    <mergeCell ref="H142:I142"/>
    <mergeCell ref="D143:E143"/>
    <mergeCell ref="F143:G143"/>
    <mergeCell ref="H143:I143"/>
    <mergeCell ref="C146:I146"/>
    <mergeCell ref="D144:E144"/>
    <mergeCell ref="D150:E150"/>
    <mergeCell ref="F150:G150"/>
    <mergeCell ref="C107:F107"/>
    <mergeCell ref="H107:I107"/>
    <mergeCell ref="C108:F108"/>
    <mergeCell ref="H108:I108"/>
    <mergeCell ref="C109:F109"/>
    <mergeCell ref="H109:I109"/>
    <mergeCell ref="C110:F110"/>
    <mergeCell ref="H110:I110"/>
    <mergeCell ref="A173:J173"/>
    <mergeCell ref="C174:F174"/>
    <mergeCell ref="H174:I174"/>
    <mergeCell ref="C175:F175"/>
    <mergeCell ref="H175:I175"/>
    <mergeCell ref="A147:J147"/>
    <mergeCell ref="H150:I150"/>
    <mergeCell ref="D145:E145"/>
    <mergeCell ref="E13:G13"/>
    <mergeCell ref="H13:J13"/>
    <mergeCell ref="A179:I179"/>
    <mergeCell ref="A104:I104"/>
    <mergeCell ref="C176:F176"/>
    <mergeCell ref="H176:I176"/>
    <mergeCell ref="C177:F177"/>
    <mergeCell ref="H177:I177"/>
    <mergeCell ref="C178:F178"/>
    <mergeCell ref="H178:I17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0"/>
  <sheetViews>
    <sheetView zoomScale="75" zoomScaleNormal="75" zoomScalePageLayoutView="0" workbookViewId="0" topLeftCell="B1">
      <selection activeCell="K138" sqref="K138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215</v>
      </c>
    </row>
    <row r="2" ht="12.75">
      <c r="J2" s="126" t="s">
        <v>216</v>
      </c>
    </row>
    <row r="3" ht="12.75">
      <c r="J3" s="126"/>
    </row>
    <row r="4" ht="12.75">
      <c r="J4" s="126" t="s">
        <v>329</v>
      </c>
    </row>
    <row r="5" spans="2:10" s="60" customFormat="1" ht="18.75">
      <c r="B5" s="654" t="s">
        <v>263</v>
      </c>
      <c r="C5" s="654"/>
      <c r="D5" s="654"/>
      <c r="E5" s="654"/>
      <c r="F5" s="654"/>
      <c r="G5" s="654"/>
      <c r="H5" s="654"/>
      <c r="I5" s="654"/>
      <c r="J5" s="654"/>
    </row>
    <row r="6" spans="2:10" s="60" customFormat="1" ht="18.75">
      <c r="B6" s="127"/>
      <c r="C6" s="127"/>
      <c r="D6" s="127"/>
      <c r="E6" s="127"/>
      <c r="F6" s="127"/>
      <c r="G6" s="127"/>
      <c r="H6" s="127"/>
      <c r="I6" s="127"/>
      <c r="J6" s="127"/>
    </row>
    <row r="7" spans="2:10" s="61" customFormat="1" ht="19.5">
      <c r="B7" s="60" t="s">
        <v>264</v>
      </c>
      <c r="E7" s="723" t="s">
        <v>438</v>
      </c>
      <c r="F7" s="723"/>
      <c r="G7" s="723"/>
      <c r="H7" s="723"/>
      <c r="I7" s="723"/>
      <c r="J7" s="723"/>
    </row>
    <row r="8" spans="2:10" s="60" customFormat="1" ht="40.5" customHeight="1">
      <c r="B8" s="60" t="s">
        <v>265</v>
      </c>
      <c r="D8" s="655" t="s">
        <v>552</v>
      </c>
      <c r="E8" s="655"/>
      <c r="F8" s="655"/>
      <c r="G8" s="655"/>
      <c r="H8" s="655"/>
      <c r="I8" s="655"/>
      <c r="J8" s="655"/>
    </row>
    <row r="9" s="61" customFormat="1" ht="15.75">
      <c r="F9" s="62"/>
    </row>
    <row r="10" spans="2:10" s="61" customFormat="1" ht="15.75">
      <c r="B10" s="727" t="s">
        <v>457</v>
      </c>
      <c r="C10" s="727"/>
      <c r="D10" s="727"/>
      <c r="E10" s="727"/>
      <c r="F10" s="727"/>
      <c r="G10" s="727"/>
      <c r="H10" s="727"/>
      <c r="I10" s="727"/>
      <c r="J10" s="727"/>
    </row>
    <row r="11" s="61" customFormat="1" ht="15.75">
      <c r="F11" s="62"/>
    </row>
    <row r="12" spans="2:10" s="61" customFormat="1" ht="45" customHeight="1">
      <c r="B12" s="137" t="s">
        <v>268</v>
      </c>
      <c r="C12" s="137" t="s">
        <v>458</v>
      </c>
      <c r="D12" s="137" t="s">
        <v>456</v>
      </c>
      <c r="E12" s="608" t="s">
        <v>459</v>
      </c>
      <c r="F12" s="608"/>
      <c r="G12" s="608"/>
      <c r="H12" s="608" t="s">
        <v>446</v>
      </c>
      <c r="I12" s="608"/>
      <c r="J12" s="608"/>
    </row>
    <row r="13" spans="2:10" s="61" customFormat="1" ht="33.75" customHeight="1">
      <c r="B13" s="130">
        <v>1</v>
      </c>
      <c r="C13" s="193" t="s">
        <v>678</v>
      </c>
      <c r="D13" s="130">
        <v>25</v>
      </c>
      <c r="E13" s="710">
        <v>5000</v>
      </c>
      <c r="F13" s="710"/>
      <c r="G13" s="710"/>
      <c r="H13" s="673">
        <v>128674.85</v>
      </c>
      <c r="I13" s="674"/>
      <c r="J13" s="675"/>
    </row>
    <row r="14" spans="2:10" s="61" customFormat="1" ht="30">
      <c r="B14" s="130">
        <v>2</v>
      </c>
      <c r="C14" s="193" t="s">
        <v>648</v>
      </c>
      <c r="D14" s="130">
        <v>36</v>
      </c>
      <c r="E14" s="710">
        <v>5000</v>
      </c>
      <c r="F14" s="710"/>
      <c r="G14" s="710"/>
      <c r="H14" s="673">
        <v>150000</v>
      </c>
      <c r="I14" s="674"/>
      <c r="J14" s="675"/>
    </row>
    <row r="15" spans="2:10" s="95" customFormat="1" ht="21" customHeight="1">
      <c r="B15" s="132"/>
      <c r="C15" s="132" t="s">
        <v>169</v>
      </c>
      <c r="D15" s="133"/>
      <c r="E15" s="732"/>
      <c r="F15" s="732"/>
      <c r="G15" s="732"/>
      <c r="H15" s="677">
        <f>SUM(H14)+H13</f>
        <v>278674.85</v>
      </c>
      <c r="I15" s="677"/>
      <c r="J15" s="677"/>
    </row>
    <row r="16" spans="5:10" s="61" customFormat="1" ht="15.75">
      <c r="E16" s="174"/>
      <c r="F16" s="205"/>
      <c r="G16" s="174"/>
      <c r="H16" s="174"/>
      <c r="I16" s="174"/>
      <c r="J16" s="174"/>
    </row>
    <row r="17" spans="2:6" s="138" customFormat="1" ht="15.75">
      <c r="B17" s="138" t="s">
        <v>447</v>
      </c>
      <c r="F17" s="139"/>
    </row>
    <row r="18" s="138" customFormat="1" ht="9.75" customHeight="1">
      <c r="F18" s="139"/>
    </row>
    <row r="19" spans="1:10" s="61" customFormat="1" ht="23.25" customHeight="1" hidden="1">
      <c r="A19" s="623" t="s">
        <v>497</v>
      </c>
      <c r="B19" s="624"/>
      <c r="C19" s="624"/>
      <c r="D19" s="624"/>
      <c r="E19" s="624"/>
      <c r="F19" s="624"/>
      <c r="G19" s="624"/>
      <c r="H19" s="624"/>
      <c r="I19" s="624"/>
      <c r="J19" s="625"/>
    </row>
    <row r="20" spans="1:10" ht="33" customHeight="1" hidden="1">
      <c r="A20" s="77"/>
      <c r="B20" s="78" t="s">
        <v>268</v>
      </c>
      <c r="C20" s="63" t="s">
        <v>307</v>
      </c>
      <c r="D20" s="621" t="s">
        <v>330</v>
      </c>
      <c r="E20" s="622"/>
      <c r="F20" s="621" t="s">
        <v>331</v>
      </c>
      <c r="G20" s="622"/>
      <c r="H20" s="621" t="s">
        <v>332</v>
      </c>
      <c r="I20" s="622"/>
      <c r="J20" s="63" t="s">
        <v>312</v>
      </c>
    </row>
    <row r="21" spans="1:10" ht="13.5" hidden="1">
      <c r="A21" s="77"/>
      <c r="B21" s="80">
        <v>1</v>
      </c>
      <c r="C21" s="80">
        <v>2</v>
      </c>
      <c r="D21" s="619">
        <v>3</v>
      </c>
      <c r="E21" s="620"/>
      <c r="F21" s="619">
        <v>4</v>
      </c>
      <c r="G21" s="620"/>
      <c r="H21" s="619">
        <v>5</v>
      </c>
      <c r="I21" s="620"/>
      <c r="J21" s="80" t="s">
        <v>333</v>
      </c>
    </row>
    <row r="22" spans="1:10" s="61" customFormat="1" ht="15.75" hidden="1" outlineLevel="1">
      <c r="A22" s="66"/>
      <c r="B22" s="67">
        <v>1</v>
      </c>
      <c r="C22" s="75"/>
      <c r="D22" s="613"/>
      <c r="E22" s="614"/>
      <c r="F22" s="615"/>
      <c r="G22" s="616"/>
      <c r="H22" s="617">
        <v>11</v>
      </c>
      <c r="I22" s="618"/>
      <c r="J22" s="82">
        <f>D22*F22*H22</f>
        <v>0</v>
      </c>
    </row>
    <row r="23" spans="1:10" s="61" customFormat="1" ht="15.75" hidden="1" outlineLevel="1">
      <c r="A23" s="66"/>
      <c r="B23" s="67"/>
      <c r="C23" s="75"/>
      <c r="D23" s="613"/>
      <c r="E23" s="614"/>
      <c r="F23" s="615"/>
      <c r="G23" s="616"/>
      <c r="H23" s="617"/>
      <c r="I23" s="618"/>
      <c r="J23" s="82"/>
    </row>
    <row r="24" spans="1:10" s="61" customFormat="1" ht="15.75" hidden="1" outlineLevel="1">
      <c r="A24" s="83" t="s">
        <v>284</v>
      </c>
      <c r="B24" s="84"/>
      <c r="C24" s="604" t="s">
        <v>284</v>
      </c>
      <c r="D24" s="604"/>
      <c r="E24" s="604"/>
      <c r="F24" s="604"/>
      <c r="G24" s="604"/>
      <c r="H24" s="604"/>
      <c r="I24" s="605"/>
      <c r="J24" s="76">
        <f>J22</f>
        <v>0</v>
      </c>
    </row>
    <row r="25" spans="1:10" s="61" customFormat="1" ht="24" customHeight="1" collapsed="1">
      <c r="A25" s="623" t="s">
        <v>440</v>
      </c>
      <c r="B25" s="624"/>
      <c r="C25" s="624"/>
      <c r="D25" s="624"/>
      <c r="E25" s="624"/>
      <c r="F25" s="624"/>
      <c r="G25" s="624"/>
      <c r="H25" s="624"/>
      <c r="I25" s="624"/>
      <c r="J25" s="624"/>
    </row>
    <row r="26" spans="1:10" ht="27">
      <c r="A26" s="77"/>
      <c r="B26" s="97" t="s">
        <v>268</v>
      </c>
      <c r="C26" s="63" t="s">
        <v>307</v>
      </c>
      <c r="D26" s="631" t="s">
        <v>308</v>
      </c>
      <c r="E26" s="631"/>
      <c r="F26" s="63" t="s">
        <v>309</v>
      </c>
      <c r="G26" s="63" t="s">
        <v>310</v>
      </c>
      <c r="H26" s="631" t="s">
        <v>311</v>
      </c>
      <c r="I26" s="631"/>
      <c r="J26" s="63" t="s">
        <v>312</v>
      </c>
    </row>
    <row r="27" spans="1:10" s="99" customFormat="1" ht="12.75">
      <c r="A27" s="98"/>
      <c r="B27" s="80">
        <v>1</v>
      </c>
      <c r="C27" s="80">
        <v>2</v>
      </c>
      <c r="D27" s="619">
        <v>3</v>
      </c>
      <c r="E27" s="620"/>
      <c r="F27" s="80">
        <v>4</v>
      </c>
      <c r="G27" s="80">
        <v>5</v>
      </c>
      <c r="H27" s="619">
        <v>6</v>
      </c>
      <c r="I27" s="620"/>
      <c r="J27" s="80" t="s">
        <v>313</v>
      </c>
    </row>
    <row r="28" spans="1:10" s="61" customFormat="1" ht="15.75" outlineLevel="1">
      <c r="A28" s="66"/>
      <c r="B28" s="67">
        <v>1</v>
      </c>
      <c r="C28" s="66" t="s">
        <v>652</v>
      </c>
      <c r="D28" s="75" t="s">
        <v>315</v>
      </c>
      <c r="E28" s="100"/>
      <c r="F28" s="81">
        <v>6</v>
      </c>
      <c r="G28" s="101">
        <v>138.88</v>
      </c>
      <c r="H28" s="613">
        <v>12</v>
      </c>
      <c r="I28" s="614"/>
      <c r="J28" s="74">
        <v>10000</v>
      </c>
    </row>
    <row r="29" spans="1:10" s="61" customFormat="1" ht="30" customHeight="1" hidden="1" outlineLevel="1">
      <c r="A29" s="66"/>
      <c r="B29" s="67">
        <v>2</v>
      </c>
      <c r="C29" s="66" t="s">
        <v>336</v>
      </c>
      <c r="D29" s="708" t="s">
        <v>337</v>
      </c>
      <c r="E29" s="709"/>
      <c r="F29" s="81"/>
      <c r="G29" s="101"/>
      <c r="H29" s="613">
        <v>12</v>
      </c>
      <c r="I29" s="614"/>
      <c r="J29" s="74">
        <f>F29*G29*H29</f>
        <v>0</v>
      </c>
    </row>
    <row r="30" spans="1:10" s="61" customFormat="1" ht="15.75" hidden="1" outlineLevel="1">
      <c r="A30" s="114"/>
      <c r="B30" s="102">
        <v>3</v>
      </c>
      <c r="C30" s="66" t="s">
        <v>338</v>
      </c>
      <c r="D30" s="75" t="s">
        <v>339</v>
      </c>
      <c r="E30" s="100"/>
      <c r="F30" s="81"/>
      <c r="G30" s="101"/>
      <c r="H30" s="613">
        <v>12</v>
      </c>
      <c r="I30" s="614"/>
      <c r="J30" s="74">
        <f>F30*G30*H30</f>
        <v>0</v>
      </c>
    </row>
    <row r="31" spans="1:10" s="61" customFormat="1" ht="15.75" hidden="1" outlineLevel="1">
      <c r="A31" s="114"/>
      <c r="B31" s="102">
        <v>4</v>
      </c>
      <c r="C31" s="66" t="s">
        <v>340</v>
      </c>
      <c r="D31" s="75" t="s">
        <v>339</v>
      </c>
      <c r="E31" s="100"/>
      <c r="F31" s="81"/>
      <c r="G31" s="101"/>
      <c r="H31" s="613">
        <v>12</v>
      </c>
      <c r="I31" s="614"/>
      <c r="J31" s="74">
        <f>F31*G31*H31</f>
        <v>0</v>
      </c>
    </row>
    <row r="32" spans="1:10" s="61" customFormat="1" ht="15.75" hidden="1" outlineLevel="1">
      <c r="A32" s="114"/>
      <c r="B32" s="102">
        <v>5</v>
      </c>
      <c r="C32" s="66" t="s">
        <v>314</v>
      </c>
      <c r="D32" s="75" t="s">
        <v>341</v>
      </c>
      <c r="E32" s="100"/>
      <c r="F32" s="81"/>
      <c r="G32" s="101"/>
      <c r="H32" s="613">
        <v>12</v>
      </c>
      <c r="I32" s="614"/>
      <c r="J32" s="74">
        <f>F32*G32*H32</f>
        <v>0</v>
      </c>
    </row>
    <row r="33" spans="1:10" s="61" customFormat="1" ht="15.75" hidden="1" outlineLevel="1">
      <c r="A33" s="114"/>
      <c r="B33" s="102">
        <v>6</v>
      </c>
      <c r="C33" s="66" t="s">
        <v>342</v>
      </c>
      <c r="D33" s="678" t="s">
        <v>343</v>
      </c>
      <c r="E33" s="679"/>
      <c r="F33" s="81"/>
      <c r="G33" s="101"/>
      <c r="H33" s="613">
        <v>12</v>
      </c>
      <c r="I33" s="614"/>
      <c r="J33" s="74">
        <f>F33*G33*H33</f>
        <v>0</v>
      </c>
    </row>
    <row r="34" spans="1:10" s="61" customFormat="1" ht="24" customHeight="1" outlineLevel="1">
      <c r="A34" s="626" t="s">
        <v>284</v>
      </c>
      <c r="B34" s="604"/>
      <c r="C34" s="604"/>
      <c r="D34" s="604"/>
      <c r="E34" s="604"/>
      <c r="F34" s="604"/>
      <c r="G34" s="604"/>
      <c r="H34" s="604"/>
      <c r="I34" s="605"/>
      <c r="J34" s="103">
        <f>SUM(J28:J33)</f>
        <v>10000</v>
      </c>
    </row>
    <row r="35" spans="1:10" s="61" customFormat="1" ht="21.75" customHeight="1" hidden="1">
      <c r="A35" s="623" t="s">
        <v>344</v>
      </c>
      <c r="B35" s="624"/>
      <c r="C35" s="624"/>
      <c r="D35" s="624"/>
      <c r="E35" s="624"/>
      <c r="F35" s="624"/>
      <c r="G35" s="624"/>
      <c r="H35" s="624"/>
      <c r="I35" s="624"/>
      <c r="J35" s="624"/>
    </row>
    <row r="36" spans="1:10" s="61" customFormat="1" ht="31.5" hidden="1" outlineLevel="1">
      <c r="A36" s="66"/>
      <c r="B36" s="67">
        <v>1</v>
      </c>
      <c r="C36" s="66" t="s">
        <v>345</v>
      </c>
      <c r="D36" s="678" t="s">
        <v>346</v>
      </c>
      <c r="E36" s="679"/>
      <c r="F36" s="68"/>
      <c r="G36" s="104"/>
      <c r="H36" s="629">
        <v>12</v>
      </c>
      <c r="I36" s="630"/>
      <c r="J36" s="74">
        <f>F36*G36*H36</f>
        <v>0</v>
      </c>
    </row>
    <row r="37" spans="1:10" s="61" customFormat="1" ht="15.75" hidden="1" outlineLevel="1">
      <c r="A37" s="626" t="s">
        <v>284</v>
      </c>
      <c r="B37" s="604"/>
      <c r="C37" s="604"/>
      <c r="D37" s="604"/>
      <c r="E37" s="604"/>
      <c r="F37" s="604"/>
      <c r="G37" s="604"/>
      <c r="H37" s="604"/>
      <c r="I37" s="605"/>
      <c r="J37" s="76">
        <f>SUM(J36:J36)</f>
        <v>0</v>
      </c>
    </row>
    <row r="38" spans="1:10" s="61" customFormat="1" ht="24" customHeight="1" collapsed="1">
      <c r="A38" s="623" t="s">
        <v>668</v>
      </c>
      <c r="B38" s="624"/>
      <c r="C38" s="624"/>
      <c r="D38" s="624"/>
      <c r="E38" s="624"/>
      <c r="F38" s="624"/>
      <c r="G38" s="624"/>
      <c r="H38" s="624"/>
      <c r="I38" s="624"/>
      <c r="J38" s="624"/>
    </row>
    <row r="39" spans="1:10" ht="27">
      <c r="A39" s="77"/>
      <c r="B39" s="97" t="s">
        <v>268</v>
      </c>
      <c r="C39" s="63" t="s">
        <v>307</v>
      </c>
      <c r="D39" s="631" t="s">
        <v>308</v>
      </c>
      <c r="E39" s="631"/>
      <c r="F39" s="63" t="s">
        <v>309</v>
      </c>
      <c r="G39" s="63" t="s">
        <v>310</v>
      </c>
      <c r="H39" s="631" t="s">
        <v>311</v>
      </c>
      <c r="I39" s="631"/>
      <c r="J39" s="63" t="s">
        <v>312</v>
      </c>
    </row>
    <row r="40" spans="1:10" s="99" customFormat="1" ht="12.75">
      <c r="A40" s="98"/>
      <c r="B40" s="80">
        <v>1</v>
      </c>
      <c r="C40" s="80">
        <v>2</v>
      </c>
      <c r="D40" s="619">
        <v>3</v>
      </c>
      <c r="E40" s="620"/>
      <c r="F40" s="80">
        <v>4</v>
      </c>
      <c r="G40" s="80">
        <v>5</v>
      </c>
      <c r="H40" s="619">
        <v>6</v>
      </c>
      <c r="I40" s="620"/>
      <c r="J40" s="80" t="s">
        <v>313</v>
      </c>
    </row>
    <row r="41" spans="1:10" s="95" customFormat="1" ht="31.5" outlineLevel="2">
      <c r="A41" s="90"/>
      <c r="B41" s="91" t="s">
        <v>356</v>
      </c>
      <c r="C41" s="90" t="s">
        <v>357</v>
      </c>
      <c r="D41" s="704" t="s">
        <v>291</v>
      </c>
      <c r="E41" s="705"/>
      <c r="F41" s="106" t="s">
        <v>291</v>
      </c>
      <c r="G41" s="106" t="s">
        <v>291</v>
      </c>
      <c r="H41" s="706" t="s">
        <v>291</v>
      </c>
      <c r="I41" s="707"/>
      <c r="J41" s="94"/>
    </row>
    <row r="42" spans="1:10" s="61" customFormat="1" ht="15.75" outlineLevel="2">
      <c r="A42" s="66"/>
      <c r="B42" s="107" t="s">
        <v>292</v>
      </c>
      <c r="C42" s="66" t="s">
        <v>653</v>
      </c>
      <c r="D42" s="627" t="s">
        <v>657</v>
      </c>
      <c r="E42" s="628"/>
      <c r="F42" s="105">
        <v>1</v>
      </c>
      <c r="G42" s="101">
        <v>13418.71</v>
      </c>
      <c r="H42" s="629">
        <v>1</v>
      </c>
      <c r="I42" s="630"/>
      <c r="J42" s="74">
        <f aca="true" t="shared" si="0" ref="J42:J47">F42*G42*H42</f>
        <v>13418.71</v>
      </c>
    </row>
    <row r="43" spans="1:10" s="61" customFormat="1" ht="15.75" outlineLevel="2">
      <c r="A43" s="66"/>
      <c r="B43" s="67" t="s">
        <v>294</v>
      </c>
      <c r="C43" s="66" t="s">
        <v>654</v>
      </c>
      <c r="D43" s="627" t="s">
        <v>657</v>
      </c>
      <c r="E43" s="628"/>
      <c r="F43" s="105">
        <v>1</v>
      </c>
      <c r="G43" s="101">
        <v>3000</v>
      </c>
      <c r="H43" s="629">
        <v>1</v>
      </c>
      <c r="I43" s="630"/>
      <c r="J43" s="74">
        <f t="shared" si="0"/>
        <v>3000</v>
      </c>
    </row>
    <row r="44" spans="1:10" s="61" customFormat="1" ht="15.75" outlineLevel="2">
      <c r="A44" s="66"/>
      <c r="B44" s="107" t="s">
        <v>362</v>
      </c>
      <c r="C44" s="66" t="s">
        <v>655</v>
      </c>
      <c r="D44" s="627" t="s">
        <v>657</v>
      </c>
      <c r="E44" s="628"/>
      <c r="F44" s="105">
        <v>1</v>
      </c>
      <c r="G44" s="101">
        <v>31256.14</v>
      </c>
      <c r="H44" s="629">
        <v>1</v>
      </c>
      <c r="I44" s="630"/>
      <c r="J44" s="74">
        <f>F44*G44*H44</f>
        <v>31256.14</v>
      </c>
    </row>
    <row r="45" spans="1:10" s="61" customFormat="1" ht="15.75" outlineLevel="2">
      <c r="A45" s="66"/>
      <c r="B45" s="67" t="s">
        <v>364</v>
      </c>
      <c r="C45" s="66" t="s">
        <v>656</v>
      </c>
      <c r="D45" s="627" t="s">
        <v>657</v>
      </c>
      <c r="E45" s="628"/>
      <c r="F45" s="105">
        <v>1</v>
      </c>
      <c r="G45" s="101">
        <v>6000</v>
      </c>
      <c r="H45" s="629">
        <v>1</v>
      </c>
      <c r="I45" s="630"/>
      <c r="J45" s="74">
        <f t="shared" si="0"/>
        <v>6000</v>
      </c>
    </row>
    <row r="46" spans="1:10" s="61" customFormat="1" ht="15.75" hidden="1" outlineLevel="2">
      <c r="A46" s="66"/>
      <c r="B46" s="67" t="s">
        <v>366</v>
      </c>
      <c r="C46" s="66"/>
      <c r="D46" s="627"/>
      <c r="E46" s="628"/>
      <c r="F46" s="105"/>
      <c r="G46" s="101"/>
      <c r="H46" s="629"/>
      <c r="I46" s="630"/>
      <c r="J46" s="74"/>
    </row>
    <row r="47" spans="1:10" s="61" customFormat="1" ht="15.75" hidden="1" outlineLevel="2">
      <c r="A47" s="66"/>
      <c r="B47" s="67" t="s">
        <v>381</v>
      </c>
      <c r="C47" s="66"/>
      <c r="D47" s="627"/>
      <c r="E47" s="628"/>
      <c r="F47" s="105"/>
      <c r="G47" s="101"/>
      <c r="H47" s="629"/>
      <c r="I47" s="630"/>
      <c r="J47" s="74">
        <f t="shared" si="0"/>
        <v>0</v>
      </c>
    </row>
    <row r="48" spans="1:10" s="95" customFormat="1" ht="33.75" customHeight="1" outlineLevel="2">
      <c r="A48" s="90"/>
      <c r="B48" s="91" t="s">
        <v>384</v>
      </c>
      <c r="C48" s="90" t="s">
        <v>385</v>
      </c>
      <c r="D48" s="704" t="s">
        <v>291</v>
      </c>
      <c r="E48" s="705"/>
      <c r="F48" s="106" t="s">
        <v>291</v>
      </c>
      <c r="G48" s="106" t="s">
        <v>291</v>
      </c>
      <c r="H48" s="706" t="s">
        <v>291</v>
      </c>
      <c r="I48" s="707"/>
      <c r="J48" s="94"/>
    </row>
    <row r="49" spans="1:10" s="61" customFormat="1" ht="15.75" hidden="1" outlineLevel="2">
      <c r="A49" s="66"/>
      <c r="B49" s="67" t="s">
        <v>297</v>
      </c>
      <c r="C49" s="66"/>
      <c r="D49" s="627"/>
      <c r="E49" s="628"/>
      <c r="F49" s="105"/>
      <c r="G49" s="101"/>
      <c r="H49" s="629"/>
      <c r="I49" s="630"/>
      <c r="J49" s="74">
        <f aca="true" t="shared" si="1" ref="J49:J54">G49*H49*I49</f>
        <v>0</v>
      </c>
    </row>
    <row r="50" spans="1:10" s="61" customFormat="1" ht="15.75" hidden="1" outlineLevel="2">
      <c r="A50" s="66"/>
      <c r="B50" s="67" t="s">
        <v>299</v>
      </c>
      <c r="C50" s="66"/>
      <c r="D50" s="627"/>
      <c r="E50" s="628"/>
      <c r="F50" s="105"/>
      <c r="G50" s="101"/>
      <c r="H50" s="629"/>
      <c r="I50" s="630"/>
      <c r="J50" s="74">
        <f t="shared" si="1"/>
        <v>0</v>
      </c>
    </row>
    <row r="51" spans="1:10" s="61" customFormat="1" ht="15.75" hidden="1" outlineLevel="2">
      <c r="A51" s="66"/>
      <c r="B51" s="67" t="s">
        <v>301</v>
      </c>
      <c r="C51" s="66"/>
      <c r="D51" s="627"/>
      <c r="E51" s="628"/>
      <c r="F51" s="105"/>
      <c r="G51" s="101"/>
      <c r="H51" s="629"/>
      <c r="I51" s="630"/>
      <c r="J51" s="74">
        <f t="shared" si="1"/>
        <v>0</v>
      </c>
    </row>
    <row r="52" spans="1:10" s="61" customFormat="1" ht="15.75" hidden="1" outlineLevel="2">
      <c r="A52" s="66"/>
      <c r="B52" s="67" t="s">
        <v>303</v>
      </c>
      <c r="C52" s="66"/>
      <c r="D52" s="627"/>
      <c r="E52" s="628"/>
      <c r="F52" s="105"/>
      <c r="G52" s="101"/>
      <c r="H52" s="629"/>
      <c r="I52" s="630"/>
      <c r="J52" s="74">
        <f t="shared" si="1"/>
        <v>0</v>
      </c>
    </row>
    <row r="53" spans="1:10" s="61" customFormat="1" ht="15.75" hidden="1" outlineLevel="2">
      <c r="A53" s="66"/>
      <c r="B53" s="67" t="s">
        <v>392</v>
      </c>
      <c r="C53" s="66"/>
      <c r="D53" s="627"/>
      <c r="E53" s="628"/>
      <c r="F53" s="105"/>
      <c r="G53" s="101"/>
      <c r="H53" s="629"/>
      <c r="I53" s="630"/>
      <c r="J53" s="74">
        <f t="shared" si="1"/>
        <v>0</v>
      </c>
    </row>
    <row r="54" spans="1:10" s="61" customFormat="1" ht="15.75" hidden="1" outlineLevel="2">
      <c r="A54" s="66"/>
      <c r="B54" s="67" t="s">
        <v>394</v>
      </c>
      <c r="C54" s="66"/>
      <c r="D54" s="627"/>
      <c r="E54" s="628"/>
      <c r="F54" s="105"/>
      <c r="G54" s="101"/>
      <c r="H54" s="629"/>
      <c r="I54" s="630"/>
      <c r="J54" s="74">
        <f t="shared" si="1"/>
        <v>0</v>
      </c>
    </row>
    <row r="55" spans="1:10" s="61" customFormat="1" ht="24" customHeight="1" outlineLevel="2">
      <c r="A55" s="626" t="s">
        <v>284</v>
      </c>
      <c r="B55" s="604"/>
      <c r="C55" s="604"/>
      <c r="D55" s="604"/>
      <c r="E55" s="604"/>
      <c r="F55" s="604"/>
      <c r="G55" s="604"/>
      <c r="H55" s="604"/>
      <c r="I55" s="605"/>
      <c r="J55" s="103">
        <f>SUM(J42:J54)</f>
        <v>53674.85</v>
      </c>
    </row>
    <row r="56" spans="1:10" s="61" customFormat="1" ht="21" customHeight="1">
      <c r="A56" s="623" t="s">
        <v>669</v>
      </c>
      <c r="B56" s="624"/>
      <c r="C56" s="624"/>
      <c r="D56" s="624"/>
      <c r="E56" s="624"/>
      <c r="F56" s="624"/>
      <c r="G56" s="624"/>
      <c r="H56" s="624"/>
      <c r="I56" s="624"/>
      <c r="J56" s="624"/>
    </row>
    <row r="57" spans="1:10" ht="27">
      <c r="A57" s="77"/>
      <c r="B57" s="97" t="s">
        <v>268</v>
      </c>
      <c r="C57" s="63" t="s">
        <v>307</v>
      </c>
      <c r="D57" s="631" t="s">
        <v>308</v>
      </c>
      <c r="E57" s="631"/>
      <c r="F57" s="63" t="s">
        <v>309</v>
      </c>
      <c r="G57" s="63" t="s">
        <v>310</v>
      </c>
      <c r="H57" s="631" t="s">
        <v>311</v>
      </c>
      <c r="I57" s="631"/>
      <c r="J57" s="63" t="s">
        <v>312</v>
      </c>
    </row>
    <row r="58" spans="1:10" s="99" customFormat="1" ht="12.75">
      <c r="A58" s="98"/>
      <c r="B58" s="80">
        <v>1</v>
      </c>
      <c r="C58" s="80">
        <v>2</v>
      </c>
      <c r="D58" s="619">
        <v>3</v>
      </c>
      <c r="E58" s="620"/>
      <c r="F58" s="80">
        <v>4</v>
      </c>
      <c r="G58" s="80">
        <v>5</v>
      </c>
      <c r="H58" s="619">
        <v>6</v>
      </c>
      <c r="I58" s="620"/>
      <c r="J58" s="80" t="s">
        <v>313</v>
      </c>
    </row>
    <row r="59" spans="1:10" s="61" customFormat="1" ht="15.75" outlineLevel="2">
      <c r="A59" s="66"/>
      <c r="B59" s="67">
        <v>1</v>
      </c>
      <c r="C59" s="66" t="s">
        <v>658</v>
      </c>
      <c r="D59" s="627" t="s">
        <v>657</v>
      </c>
      <c r="E59" s="628"/>
      <c r="F59" s="70">
        <v>1</v>
      </c>
      <c r="G59" s="101">
        <v>1500</v>
      </c>
      <c r="H59" s="629">
        <v>3</v>
      </c>
      <c r="I59" s="630"/>
      <c r="J59" s="74">
        <f aca="true" t="shared" si="2" ref="J59:J64">F59*G59*H59</f>
        <v>4500</v>
      </c>
    </row>
    <row r="60" spans="1:10" s="61" customFormat="1" ht="15.75" outlineLevel="2">
      <c r="A60" s="66"/>
      <c r="B60" s="67">
        <v>2</v>
      </c>
      <c r="C60" s="66" t="s">
        <v>659</v>
      </c>
      <c r="D60" s="627" t="s">
        <v>657</v>
      </c>
      <c r="E60" s="628"/>
      <c r="F60" s="70">
        <v>1</v>
      </c>
      <c r="G60" s="101">
        <v>7000</v>
      </c>
      <c r="H60" s="629">
        <v>1</v>
      </c>
      <c r="I60" s="630"/>
      <c r="J60" s="74">
        <f t="shared" si="2"/>
        <v>7000</v>
      </c>
    </row>
    <row r="61" spans="1:10" s="61" customFormat="1" ht="15.75" outlineLevel="2">
      <c r="A61" s="66"/>
      <c r="B61" s="67">
        <v>3</v>
      </c>
      <c r="C61" s="66" t="s">
        <v>660</v>
      </c>
      <c r="D61" s="627" t="s">
        <v>657</v>
      </c>
      <c r="E61" s="628"/>
      <c r="F61" s="70">
        <v>1</v>
      </c>
      <c r="G61" s="101">
        <v>1200</v>
      </c>
      <c r="H61" s="629">
        <v>12</v>
      </c>
      <c r="I61" s="630"/>
      <c r="J61" s="74">
        <f t="shared" si="2"/>
        <v>14400</v>
      </c>
    </row>
    <row r="62" spans="1:10" s="61" customFormat="1" ht="15.75" outlineLevel="2">
      <c r="A62" s="66"/>
      <c r="B62" s="67">
        <v>4</v>
      </c>
      <c r="C62" s="66" t="s">
        <v>661</v>
      </c>
      <c r="D62" s="627" t="s">
        <v>657</v>
      </c>
      <c r="E62" s="628"/>
      <c r="F62" s="70">
        <v>1</v>
      </c>
      <c r="G62" s="101">
        <v>24100</v>
      </c>
      <c r="H62" s="629">
        <v>1</v>
      </c>
      <c r="I62" s="630"/>
      <c r="J62" s="74">
        <f t="shared" si="2"/>
        <v>24100</v>
      </c>
    </row>
    <row r="63" spans="1:10" s="61" customFormat="1" ht="15.75" hidden="1" outlineLevel="2">
      <c r="A63" s="66"/>
      <c r="B63" s="67">
        <v>5</v>
      </c>
      <c r="C63" s="66"/>
      <c r="D63" s="627"/>
      <c r="E63" s="628"/>
      <c r="F63" s="70"/>
      <c r="G63" s="101"/>
      <c r="H63" s="629"/>
      <c r="I63" s="630"/>
      <c r="J63" s="74">
        <f t="shared" si="2"/>
        <v>0</v>
      </c>
    </row>
    <row r="64" spans="1:10" s="61" customFormat="1" ht="16.5" customHeight="1" hidden="1" outlineLevel="2">
      <c r="A64" s="66"/>
      <c r="B64" s="67">
        <v>6</v>
      </c>
      <c r="C64" s="66"/>
      <c r="D64" s="627"/>
      <c r="E64" s="628"/>
      <c r="F64" s="70"/>
      <c r="G64" s="101"/>
      <c r="H64" s="629"/>
      <c r="I64" s="630"/>
      <c r="J64" s="74">
        <f t="shared" si="2"/>
        <v>0</v>
      </c>
    </row>
    <row r="65" spans="1:10" s="61" customFormat="1" ht="24.75" customHeight="1" outlineLevel="1" collapsed="1">
      <c r="A65" s="626" t="s">
        <v>284</v>
      </c>
      <c r="B65" s="604"/>
      <c r="C65" s="604"/>
      <c r="D65" s="604"/>
      <c r="E65" s="604"/>
      <c r="F65" s="604"/>
      <c r="G65" s="604"/>
      <c r="H65" s="604"/>
      <c r="I65" s="605"/>
      <c r="J65" s="103">
        <f>SUM(J59:J64)</f>
        <v>50000</v>
      </c>
    </row>
    <row r="66" spans="1:10" s="61" customFormat="1" ht="15.75" hidden="1">
      <c r="A66" s="623" t="s">
        <v>498</v>
      </c>
      <c r="B66" s="624"/>
      <c r="C66" s="624"/>
      <c r="D66" s="624"/>
      <c r="E66" s="624"/>
      <c r="F66" s="624"/>
      <c r="G66" s="624"/>
      <c r="H66" s="624"/>
      <c r="I66" s="624"/>
      <c r="J66" s="624"/>
    </row>
    <row r="67" spans="1:10" s="61" customFormat="1" ht="78.75" hidden="1">
      <c r="A67" s="108"/>
      <c r="B67" s="109" t="s">
        <v>268</v>
      </c>
      <c r="C67" s="698" t="s">
        <v>307</v>
      </c>
      <c r="D67" s="699"/>
      <c r="E67" s="699"/>
      <c r="F67" s="700"/>
      <c r="G67" s="110" t="s">
        <v>407</v>
      </c>
      <c r="H67" s="698" t="s">
        <v>287</v>
      </c>
      <c r="I67" s="700"/>
      <c r="J67" s="110" t="s">
        <v>408</v>
      </c>
    </row>
    <row r="68" spans="1:10" s="61" customFormat="1" ht="15.75" hidden="1">
      <c r="A68" s="111"/>
      <c r="B68" s="112">
        <v>1</v>
      </c>
      <c r="C68" s="668">
        <v>2</v>
      </c>
      <c r="D68" s="702"/>
      <c r="E68" s="702"/>
      <c r="F68" s="703"/>
      <c r="G68" s="65">
        <v>3</v>
      </c>
      <c r="H68" s="668">
        <v>4</v>
      </c>
      <c r="I68" s="703"/>
      <c r="J68" s="65" t="s">
        <v>289</v>
      </c>
    </row>
    <row r="69" spans="1:10" s="61" customFormat="1" ht="27.75" customHeight="1" hidden="1" outlineLevel="1">
      <c r="A69" s="66"/>
      <c r="B69" s="67" t="s">
        <v>292</v>
      </c>
      <c r="C69" s="690"/>
      <c r="D69" s="691"/>
      <c r="E69" s="691"/>
      <c r="F69" s="692"/>
      <c r="G69" s="115"/>
      <c r="H69" s="633"/>
      <c r="I69" s="634"/>
      <c r="J69" s="74">
        <f>D69*H69/100</f>
        <v>0</v>
      </c>
    </row>
    <row r="70" spans="1:10" s="61" customFormat="1" ht="15.75" hidden="1" outlineLevel="1">
      <c r="A70" s="66"/>
      <c r="B70" s="67" t="s">
        <v>294</v>
      </c>
      <c r="C70" s="690"/>
      <c r="D70" s="691"/>
      <c r="E70" s="691"/>
      <c r="F70" s="692"/>
      <c r="G70" s="115"/>
      <c r="H70" s="633"/>
      <c r="I70" s="634"/>
      <c r="J70" s="74">
        <f>D70*H70/100</f>
        <v>0</v>
      </c>
    </row>
    <row r="71" spans="1:10" s="61" customFormat="1" ht="15.75" hidden="1" outlineLevel="1">
      <c r="A71" s="626" t="s">
        <v>284</v>
      </c>
      <c r="B71" s="604"/>
      <c r="C71" s="604"/>
      <c r="D71" s="604"/>
      <c r="E71" s="604"/>
      <c r="F71" s="604"/>
      <c r="G71" s="604"/>
      <c r="H71" s="604"/>
      <c r="I71" s="605"/>
      <c r="J71" s="76">
        <f>J69+J70</f>
        <v>0</v>
      </c>
    </row>
    <row r="72" spans="1:10" s="61" customFormat="1" ht="16.5" customHeight="1" collapsed="1">
      <c r="A72" s="623" t="s">
        <v>670</v>
      </c>
      <c r="B72" s="624"/>
      <c r="C72" s="624"/>
      <c r="D72" s="624"/>
      <c r="E72" s="624"/>
      <c r="F72" s="624"/>
      <c r="G72" s="624"/>
      <c r="H72" s="624"/>
      <c r="I72" s="624"/>
      <c r="J72" s="625"/>
    </row>
    <row r="73" spans="1:10" ht="25.5">
      <c r="A73" s="77"/>
      <c r="B73" s="78" t="s">
        <v>268</v>
      </c>
      <c r="C73" s="63" t="s">
        <v>307</v>
      </c>
      <c r="D73" s="621" t="s">
        <v>308</v>
      </c>
      <c r="E73" s="622"/>
      <c r="F73" s="621" t="s">
        <v>309</v>
      </c>
      <c r="G73" s="622"/>
      <c r="H73" s="621" t="s">
        <v>319</v>
      </c>
      <c r="I73" s="622"/>
      <c r="J73" s="63" t="s">
        <v>312</v>
      </c>
    </row>
    <row r="74" spans="1:10" ht="13.5">
      <c r="A74" s="77"/>
      <c r="B74" s="80">
        <v>1</v>
      </c>
      <c r="C74" s="80">
        <v>2</v>
      </c>
      <c r="D74" s="619">
        <v>3</v>
      </c>
      <c r="E74" s="620"/>
      <c r="F74" s="619">
        <v>4</v>
      </c>
      <c r="G74" s="620"/>
      <c r="H74" s="619">
        <v>5</v>
      </c>
      <c r="I74" s="620"/>
      <c r="J74" s="80" t="s">
        <v>318</v>
      </c>
    </row>
    <row r="75" spans="1:10" s="61" customFormat="1" ht="21" customHeight="1" outlineLevel="1">
      <c r="A75" s="66"/>
      <c r="B75" s="67">
        <v>1</v>
      </c>
      <c r="C75" s="75" t="s">
        <v>662</v>
      </c>
      <c r="D75" s="678" t="s">
        <v>657</v>
      </c>
      <c r="E75" s="679"/>
      <c r="F75" s="615">
        <v>1</v>
      </c>
      <c r="G75" s="616"/>
      <c r="H75" s="617">
        <v>50000</v>
      </c>
      <c r="I75" s="618"/>
      <c r="J75" s="82">
        <v>50000</v>
      </c>
    </row>
    <row r="76" spans="1:10" s="61" customFormat="1" ht="15.75" hidden="1" outlineLevel="1">
      <c r="A76" s="66"/>
      <c r="B76" s="67"/>
      <c r="C76" s="75"/>
      <c r="D76" s="613"/>
      <c r="E76" s="614"/>
      <c r="F76" s="615"/>
      <c r="G76" s="616"/>
      <c r="H76" s="617"/>
      <c r="I76" s="618"/>
      <c r="J76" s="82"/>
    </row>
    <row r="77" spans="1:10" s="61" customFormat="1" ht="15.75" hidden="1" outlineLevel="1">
      <c r="A77" s="66"/>
      <c r="B77" s="67"/>
      <c r="C77" s="75"/>
      <c r="D77" s="613"/>
      <c r="E77" s="614"/>
      <c r="F77" s="615"/>
      <c r="G77" s="616"/>
      <c r="H77" s="617"/>
      <c r="I77" s="618"/>
      <c r="J77" s="82">
        <f>F77*H77</f>
        <v>0</v>
      </c>
    </row>
    <row r="78" spans="1:10" s="61" customFormat="1" ht="15.75" hidden="1" outlineLevel="1">
      <c r="A78" s="66"/>
      <c r="B78" s="67"/>
      <c r="C78" s="75"/>
      <c r="D78" s="613"/>
      <c r="E78" s="614"/>
      <c r="F78" s="615"/>
      <c r="G78" s="616"/>
      <c r="H78" s="617"/>
      <c r="I78" s="618"/>
      <c r="J78" s="82">
        <f>F78*H78</f>
        <v>0</v>
      </c>
    </row>
    <row r="79" spans="1:10" s="61" customFormat="1" ht="15.75" hidden="1" outlineLevel="1">
      <c r="A79" s="66"/>
      <c r="B79" s="67"/>
      <c r="C79" s="75"/>
      <c r="D79" s="613"/>
      <c r="E79" s="614"/>
      <c r="F79" s="615"/>
      <c r="G79" s="616"/>
      <c r="H79" s="617"/>
      <c r="I79" s="618"/>
      <c r="J79" s="82">
        <f>F79*H79</f>
        <v>0</v>
      </c>
    </row>
    <row r="80" spans="1:10" s="61" customFormat="1" ht="15.75" hidden="1" outlineLevel="1">
      <c r="A80" s="66"/>
      <c r="B80" s="67"/>
      <c r="C80" s="75"/>
      <c r="D80" s="613"/>
      <c r="E80" s="614"/>
      <c r="F80" s="615"/>
      <c r="G80" s="616"/>
      <c r="H80" s="617"/>
      <c r="I80" s="618"/>
      <c r="J80" s="82">
        <f>F80*H80</f>
        <v>0</v>
      </c>
    </row>
    <row r="81" spans="1:10" s="61" customFormat="1" ht="22.5" customHeight="1" outlineLevel="1">
      <c r="A81" s="83" t="s">
        <v>284</v>
      </c>
      <c r="B81" s="84"/>
      <c r="C81" s="604" t="s">
        <v>284</v>
      </c>
      <c r="D81" s="604"/>
      <c r="E81" s="604"/>
      <c r="F81" s="604"/>
      <c r="G81" s="604"/>
      <c r="H81" s="604"/>
      <c r="I81" s="605"/>
      <c r="J81" s="76">
        <f>J75</f>
        <v>50000</v>
      </c>
    </row>
    <row r="82" spans="1:10" s="61" customFormat="1" ht="27" customHeight="1" hidden="1">
      <c r="A82" s="623" t="s">
        <v>499</v>
      </c>
      <c r="B82" s="624"/>
      <c r="C82" s="624"/>
      <c r="D82" s="624"/>
      <c r="E82" s="624"/>
      <c r="F82" s="624"/>
      <c r="G82" s="624"/>
      <c r="H82" s="624"/>
      <c r="I82" s="624"/>
      <c r="J82" s="625"/>
    </row>
    <row r="83" spans="1:10" s="121" customFormat="1" ht="30" customHeight="1" hidden="1">
      <c r="A83" s="118"/>
      <c r="B83" s="119" t="s">
        <v>268</v>
      </c>
      <c r="C83" s="120" t="s">
        <v>307</v>
      </c>
      <c r="D83" s="682" t="s">
        <v>426</v>
      </c>
      <c r="E83" s="683"/>
      <c r="F83" s="682" t="s">
        <v>427</v>
      </c>
      <c r="G83" s="683"/>
      <c r="H83" s="682" t="s">
        <v>319</v>
      </c>
      <c r="I83" s="683"/>
      <c r="J83" s="120" t="s">
        <v>312</v>
      </c>
    </row>
    <row r="84" spans="1:10" s="121" customFormat="1" ht="30" hidden="1">
      <c r="A84" s="118"/>
      <c r="B84" s="122">
        <v>1</v>
      </c>
      <c r="C84" s="122">
        <v>2</v>
      </c>
      <c r="D84" s="680">
        <v>3</v>
      </c>
      <c r="E84" s="681"/>
      <c r="F84" s="680">
        <v>4</v>
      </c>
      <c r="G84" s="681"/>
      <c r="H84" s="680">
        <v>5</v>
      </c>
      <c r="I84" s="681"/>
      <c r="J84" s="122" t="s">
        <v>428</v>
      </c>
    </row>
    <row r="85" spans="1:10" s="61" customFormat="1" ht="15.75" hidden="1" outlineLevel="1">
      <c r="A85" s="66"/>
      <c r="B85" s="67">
        <v>1</v>
      </c>
      <c r="C85" s="75" t="s">
        <v>429</v>
      </c>
      <c r="D85" s="629"/>
      <c r="E85" s="630"/>
      <c r="F85" s="615"/>
      <c r="G85" s="616"/>
      <c r="H85" s="617"/>
      <c r="I85" s="618"/>
      <c r="J85" s="82">
        <f>J87+J90</f>
        <v>0</v>
      </c>
    </row>
    <row r="86" spans="1:10" s="61" customFormat="1" ht="31.5" hidden="1" outlineLevel="1">
      <c r="A86" s="66"/>
      <c r="B86" s="67"/>
      <c r="C86" s="66" t="s">
        <v>430</v>
      </c>
      <c r="D86" s="629"/>
      <c r="E86" s="630"/>
      <c r="F86" s="615"/>
      <c r="G86" s="616"/>
      <c r="H86" s="617"/>
      <c r="I86" s="618"/>
      <c r="J86" s="82"/>
    </row>
    <row r="87" spans="1:10" s="61" customFormat="1" ht="15.75" hidden="1" outlineLevel="1">
      <c r="A87" s="66"/>
      <c r="B87" s="67"/>
      <c r="C87" s="75"/>
      <c r="D87" s="629"/>
      <c r="E87" s="630"/>
      <c r="F87" s="615"/>
      <c r="G87" s="616"/>
      <c r="H87" s="617"/>
      <c r="I87" s="618"/>
      <c r="J87" s="82">
        <f>F87*D87/100*H87*9/1000</f>
        <v>0</v>
      </c>
    </row>
    <row r="88" spans="1:10" s="61" customFormat="1" ht="15.75" hidden="1" outlineLevel="1">
      <c r="A88" s="66"/>
      <c r="B88" s="67"/>
      <c r="C88" s="75"/>
      <c r="D88" s="629"/>
      <c r="E88" s="630"/>
      <c r="F88" s="615"/>
      <c r="G88" s="616"/>
      <c r="H88" s="617"/>
      <c r="I88" s="618"/>
      <c r="J88" s="82">
        <f>F88*D88/100*H88*9/1000</f>
        <v>0</v>
      </c>
    </row>
    <row r="89" spans="1:10" s="61" customFormat="1" ht="31.5" hidden="1" outlineLevel="1">
      <c r="A89" s="66"/>
      <c r="B89" s="67">
        <v>2</v>
      </c>
      <c r="C89" s="66" t="s">
        <v>431</v>
      </c>
      <c r="D89" s="629"/>
      <c r="E89" s="630"/>
      <c r="F89" s="615"/>
      <c r="G89" s="616"/>
      <c r="H89" s="617"/>
      <c r="I89" s="618"/>
      <c r="J89" s="82">
        <f>SUM(J91:J92)</f>
        <v>0</v>
      </c>
    </row>
    <row r="90" spans="1:10" s="61" customFormat="1" ht="31.5" hidden="1" outlineLevel="1">
      <c r="A90" s="66"/>
      <c r="B90" s="67"/>
      <c r="C90" s="66" t="s">
        <v>430</v>
      </c>
      <c r="D90" s="629"/>
      <c r="E90" s="630"/>
      <c r="F90" s="615"/>
      <c r="G90" s="616"/>
      <c r="H90" s="617"/>
      <c r="I90" s="618"/>
      <c r="J90" s="82"/>
    </row>
    <row r="91" spans="1:10" s="61" customFormat="1" ht="15.75" hidden="1" outlineLevel="1">
      <c r="A91" s="66"/>
      <c r="B91" s="67"/>
      <c r="C91" s="75"/>
      <c r="D91" s="629"/>
      <c r="E91" s="630"/>
      <c r="F91" s="615"/>
      <c r="G91" s="616"/>
      <c r="H91" s="617"/>
      <c r="I91" s="618"/>
      <c r="J91" s="82"/>
    </row>
    <row r="92" spans="1:10" s="61" customFormat="1" ht="15.75" hidden="1" outlineLevel="1">
      <c r="A92" s="66"/>
      <c r="B92" s="67"/>
      <c r="C92" s="75"/>
      <c r="D92" s="629"/>
      <c r="E92" s="630"/>
      <c r="F92" s="615"/>
      <c r="G92" s="616"/>
      <c r="H92" s="617"/>
      <c r="I92" s="618"/>
      <c r="J92" s="82"/>
    </row>
    <row r="93" spans="1:10" s="61" customFormat="1" ht="15.75" hidden="1" outlineLevel="1">
      <c r="A93" s="83" t="s">
        <v>284</v>
      </c>
      <c r="B93" s="84"/>
      <c r="C93" s="604" t="s">
        <v>284</v>
      </c>
      <c r="D93" s="604"/>
      <c r="E93" s="604"/>
      <c r="F93" s="604"/>
      <c r="G93" s="604"/>
      <c r="H93" s="604"/>
      <c r="I93" s="605"/>
      <c r="J93" s="76">
        <f>J85+J89</f>
        <v>0</v>
      </c>
    </row>
    <row r="94" spans="1:10" s="61" customFormat="1" ht="18.75" customHeight="1" collapsed="1">
      <c r="A94" s="623" t="s">
        <v>671</v>
      </c>
      <c r="B94" s="624"/>
      <c r="C94" s="624"/>
      <c r="D94" s="624"/>
      <c r="E94" s="624"/>
      <c r="F94" s="624"/>
      <c r="G94" s="624"/>
      <c r="H94" s="624"/>
      <c r="I94" s="624"/>
      <c r="J94" s="625"/>
    </row>
    <row r="95" spans="1:10" ht="25.5">
      <c r="A95" s="77"/>
      <c r="B95" s="78" t="s">
        <v>268</v>
      </c>
      <c r="C95" s="63" t="s">
        <v>307</v>
      </c>
      <c r="D95" s="621" t="s">
        <v>308</v>
      </c>
      <c r="E95" s="622"/>
      <c r="F95" s="621" t="s">
        <v>309</v>
      </c>
      <c r="G95" s="622"/>
      <c r="H95" s="621" t="s">
        <v>319</v>
      </c>
      <c r="I95" s="622"/>
      <c r="J95" s="63" t="s">
        <v>312</v>
      </c>
    </row>
    <row r="96" spans="1:10" ht="13.5">
      <c r="A96" s="77"/>
      <c r="B96" s="80">
        <v>1</v>
      </c>
      <c r="C96" s="80">
        <v>2</v>
      </c>
      <c r="D96" s="619">
        <v>3</v>
      </c>
      <c r="E96" s="620"/>
      <c r="F96" s="619">
        <v>4</v>
      </c>
      <c r="G96" s="620"/>
      <c r="H96" s="619">
        <v>5</v>
      </c>
      <c r="I96" s="620"/>
      <c r="J96" s="80" t="s">
        <v>318</v>
      </c>
    </row>
    <row r="97" spans="1:10" s="61" customFormat="1" ht="19.5" customHeight="1" outlineLevel="1">
      <c r="A97" s="66"/>
      <c r="B97" s="67">
        <v>1</v>
      </c>
      <c r="C97" s="66" t="s">
        <v>663</v>
      </c>
      <c r="D97" s="678" t="s">
        <v>657</v>
      </c>
      <c r="E97" s="679"/>
      <c r="F97" s="615"/>
      <c r="G97" s="616"/>
      <c r="H97" s="617"/>
      <c r="I97" s="618"/>
      <c r="J97" s="82">
        <v>55000</v>
      </c>
    </row>
    <row r="98" spans="1:10" s="61" customFormat="1" ht="15.75" hidden="1" outlineLevel="1">
      <c r="A98" s="66"/>
      <c r="B98" s="67"/>
      <c r="C98" s="66"/>
      <c r="D98" s="613"/>
      <c r="E98" s="614"/>
      <c r="F98" s="615"/>
      <c r="G98" s="616"/>
      <c r="H98" s="617"/>
      <c r="I98" s="618"/>
      <c r="J98" s="82">
        <f aca="true" t="shared" si="3" ref="J98:J104">F98*H98</f>
        <v>0</v>
      </c>
    </row>
    <row r="99" spans="1:10" s="61" customFormat="1" ht="15.75" hidden="1" outlineLevel="1">
      <c r="A99" s="66"/>
      <c r="B99" s="67"/>
      <c r="C99" s="66"/>
      <c r="D99" s="613"/>
      <c r="E99" s="614"/>
      <c r="F99" s="615"/>
      <c r="G99" s="616"/>
      <c r="H99" s="617"/>
      <c r="I99" s="618"/>
      <c r="J99" s="82">
        <f t="shared" si="3"/>
        <v>0</v>
      </c>
    </row>
    <row r="100" spans="1:10" s="61" customFormat="1" ht="15.75" hidden="1" outlineLevel="1">
      <c r="A100" s="66"/>
      <c r="B100" s="67"/>
      <c r="C100" s="66"/>
      <c r="D100" s="613"/>
      <c r="E100" s="614"/>
      <c r="F100" s="615"/>
      <c r="G100" s="616"/>
      <c r="H100" s="617"/>
      <c r="I100" s="618"/>
      <c r="J100" s="82">
        <f t="shared" si="3"/>
        <v>0</v>
      </c>
    </row>
    <row r="101" spans="1:10" s="61" customFormat="1" ht="15.75" hidden="1" outlineLevel="1">
      <c r="A101" s="66"/>
      <c r="B101" s="67"/>
      <c r="C101" s="66"/>
      <c r="D101" s="613"/>
      <c r="E101" s="614"/>
      <c r="F101" s="615"/>
      <c r="G101" s="616"/>
      <c r="H101" s="617"/>
      <c r="I101" s="618"/>
      <c r="J101" s="82">
        <f t="shared" si="3"/>
        <v>0</v>
      </c>
    </row>
    <row r="102" spans="1:10" s="61" customFormat="1" ht="15.75" hidden="1" outlineLevel="1">
      <c r="A102" s="66"/>
      <c r="B102" s="67"/>
      <c r="C102" s="66"/>
      <c r="D102" s="613"/>
      <c r="E102" s="614"/>
      <c r="F102" s="615"/>
      <c r="G102" s="616"/>
      <c r="H102" s="617"/>
      <c r="I102" s="618"/>
      <c r="J102" s="82">
        <f t="shared" si="3"/>
        <v>0</v>
      </c>
    </row>
    <row r="103" spans="1:10" s="61" customFormat="1" ht="15.75" hidden="1" outlineLevel="1">
      <c r="A103" s="66"/>
      <c r="B103" s="67"/>
      <c r="C103" s="66"/>
      <c r="D103" s="613"/>
      <c r="E103" s="614"/>
      <c r="F103" s="615"/>
      <c r="G103" s="616"/>
      <c r="H103" s="617"/>
      <c r="I103" s="618"/>
      <c r="J103" s="82">
        <f t="shared" si="3"/>
        <v>0</v>
      </c>
    </row>
    <row r="104" spans="1:10" s="61" customFormat="1" ht="15.75" hidden="1" outlineLevel="1">
      <c r="A104" s="66"/>
      <c r="B104" s="67"/>
      <c r="C104" s="66"/>
      <c r="D104" s="613"/>
      <c r="E104" s="614"/>
      <c r="F104" s="615"/>
      <c r="G104" s="616"/>
      <c r="H104" s="617"/>
      <c r="I104" s="618"/>
      <c r="J104" s="82">
        <f t="shared" si="3"/>
        <v>0</v>
      </c>
    </row>
    <row r="105" spans="1:10" s="61" customFormat="1" ht="15.75" hidden="1" outlineLevel="1">
      <c r="A105" s="66"/>
      <c r="B105" s="67"/>
      <c r="C105" s="66"/>
      <c r="D105" s="613"/>
      <c r="E105" s="614"/>
      <c r="F105" s="615"/>
      <c r="G105" s="616"/>
      <c r="H105" s="617"/>
      <c r="I105" s="618"/>
      <c r="J105" s="82"/>
    </row>
    <row r="106" spans="1:10" s="61" customFormat="1" ht="27" customHeight="1" outlineLevel="1">
      <c r="A106" s="83" t="s">
        <v>284</v>
      </c>
      <c r="B106" s="84"/>
      <c r="C106" s="604" t="s">
        <v>284</v>
      </c>
      <c r="D106" s="604"/>
      <c r="E106" s="604"/>
      <c r="F106" s="604"/>
      <c r="G106" s="604"/>
      <c r="H106" s="604"/>
      <c r="I106" s="605"/>
      <c r="J106" s="76">
        <f>SUM(J97:J105)</f>
        <v>55000</v>
      </c>
    </row>
    <row r="107" spans="1:10" s="61" customFormat="1" ht="28.5" customHeight="1" hidden="1">
      <c r="A107" s="623" t="s">
        <v>500</v>
      </c>
      <c r="B107" s="624"/>
      <c r="C107" s="624"/>
      <c r="D107" s="624"/>
      <c r="E107" s="624"/>
      <c r="F107" s="624"/>
      <c r="G107" s="624"/>
      <c r="H107" s="624"/>
      <c r="I107" s="624"/>
      <c r="J107" s="625"/>
    </row>
    <row r="108" spans="1:10" ht="25.5" hidden="1">
      <c r="A108" s="77"/>
      <c r="B108" s="78" t="s">
        <v>268</v>
      </c>
      <c r="C108" s="63" t="s">
        <v>307</v>
      </c>
      <c r="D108" s="621" t="s">
        <v>308</v>
      </c>
      <c r="E108" s="622"/>
      <c r="F108" s="621" t="s">
        <v>309</v>
      </c>
      <c r="G108" s="622"/>
      <c r="H108" s="621" t="s">
        <v>319</v>
      </c>
      <c r="I108" s="622"/>
      <c r="J108" s="63" t="s">
        <v>312</v>
      </c>
    </row>
    <row r="109" spans="1:10" ht="13.5" hidden="1">
      <c r="A109" s="77"/>
      <c r="B109" s="80">
        <v>1</v>
      </c>
      <c r="C109" s="80">
        <v>2</v>
      </c>
      <c r="D109" s="619">
        <v>3</v>
      </c>
      <c r="E109" s="620"/>
      <c r="F109" s="619">
        <v>4</v>
      </c>
      <c r="G109" s="620"/>
      <c r="H109" s="619">
        <v>5</v>
      </c>
      <c r="I109" s="620"/>
      <c r="J109" s="80" t="s">
        <v>318</v>
      </c>
    </row>
    <row r="110" spans="1:10" s="61" customFormat="1" ht="15.75" hidden="1" outlineLevel="1">
      <c r="A110" s="66"/>
      <c r="B110" s="67"/>
      <c r="C110" s="75"/>
      <c r="D110" s="613"/>
      <c r="E110" s="614"/>
      <c r="F110" s="615"/>
      <c r="G110" s="616"/>
      <c r="H110" s="617"/>
      <c r="I110" s="618"/>
      <c r="J110" s="82">
        <f>F110*H110</f>
        <v>0</v>
      </c>
    </row>
    <row r="111" spans="1:10" s="61" customFormat="1" ht="15.75" hidden="1" outlineLevel="1">
      <c r="A111" s="66"/>
      <c r="B111" s="67"/>
      <c r="C111" s="66"/>
      <c r="D111" s="613"/>
      <c r="E111" s="614"/>
      <c r="F111" s="615"/>
      <c r="G111" s="616"/>
      <c r="H111" s="617"/>
      <c r="I111" s="618"/>
      <c r="J111" s="82">
        <f aca="true" t="shared" si="4" ref="J111:J117">F111*H111</f>
        <v>0</v>
      </c>
    </row>
    <row r="112" spans="1:10" s="61" customFormat="1" ht="15.75" hidden="1" outlineLevel="1">
      <c r="A112" s="66"/>
      <c r="B112" s="67"/>
      <c r="C112" s="66"/>
      <c r="D112" s="613"/>
      <c r="E112" s="614"/>
      <c r="F112" s="615"/>
      <c r="G112" s="616"/>
      <c r="H112" s="617"/>
      <c r="I112" s="618"/>
      <c r="J112" s="82">
        <f t="shared" si="4"/>
        <v>0</v>
      </c>
    </row>
    <row r="113" spans="1:10" s="61" customFormat="1" ht="15.75" hidden="1" outlineLevel="1">
      <c r="A113" s="66"/>
      <c r="B113" s="67"/>
      <c r="C113" s="66"/>
      <c r="D113" s="613"/>
      <c r="E113" s="614"/>
      <c r="F113" s="615"/>
      <c r="G113" s="616"/>
      <c r="H113" s="617"/>
      <c r="I113" s="618"/>
      <c r="J113" s="82">
        <f t="shared" si="4"/>
        <v>0</v>
      </c>
    </row>
    <row r="114" spans="1:10" s="61" customFormat="1" ht="15.75" hidden="1" outlineLevel="1">
      <c r="A114" s="66"/>
      <c r="B114" s="67"/>
      <c r="C114" s="66"/>
      <c r="D114" s="613"/>
      <c r="E114" s="614"/>
      <c r="F114" s="615"/>
      <c r="G114" s="616"/>
      <c r="H114" s="617"/>
      <c r="I114" s="618"/>
      <c r="J114" s="82">
        <f t="shared" si="4"/>
        <v>0</v>
      </c>
    </row>
    <row r="115" spans="1:10" s="61" customFormat="1" ht="15.75" hidden="1" outlineLevel="1">
      <c r="A115" s="66"/>
      <c r="B115" s="67"/>
      <c r="C115" s="66"/>
      <c r="D115" s="613"/>
      <c r="E115" s="614"/>
      <c r="F115" s="615"/>
      <c r="G115" s="616"/>
      <c r="H115" s="617"/>
      <c r="I115" s="618"/>
      <c r="J115" s="82">
        <f t="shared" si="4"/>
        <v>0</v>
      </c>
    </row>
    <row r="116" spans="1:10" s="61" customFormat="1" ht="15.75" hidden="1" outlineLevel="1">
      <c r="A116" s="66"/>
      <c r="B116" s="67"/>
      <c r="C116" s="66"/>
      <c r="D116" s="613"/>
      <c r="E116" s="614"/>
      <c r="F116" s="615"/>
      <c r="G116" s="616"/>
      <c r="H116" s="617"/>
      <c r="I116" s="618"/>
      <c r="J116" s="82">
        <f t="shared" si="4"/>
        <v>0</v>
      </c>
    </row>
    <row r="117" spans="1:10" s="61" customFormat="1" ht="15.75" hidden="1" outlineLevel="1">
      <c r="A117" s="66"/>
      <c r="B117" s="67"/>
      <c r="C117" s="66"/>
      <c r="D117" s="613"/>
      <c r="E117" s="614"/>
      <c r="F117" s="615"/>
      <c r="G117" s="616"/>
      <c r="H117" s="617"/>
      <c r="I117" s="618"/>
      <c r="J117" s="82">
        <f t="shared" si="4"/>
        <v>0</v>
      </c>
    </row>
    <row r="118" spans="1:10" s="61" customFormat="1" ht="15.75" hidden="1" outlineLevel="1">
      <c r="A118" s="66"/>
      <c r="B118" s="67"/>
      <c r="C118" s="66"/>
      <c r="D118" s="613"/>
      <c r="E118" s="614"/>
      <c r="F118" s="615"/>
      <c r="G118" s="616"/>
      <c r="H118" s="617"/>
      <c r="I118" s="618"/>
      <c r="J118" s="82"/>
    </row>
    <row r="119" spans="1:10" s="61" customFormat="1" ht="15.75" hidden="1" outlineLevel="1">
      <c r="A119" s="83" t="s">
        <v>284</v>
      </c>
      <c r="B119" s="84"/>
      <c r="C119" s="604" t="s">
        <v>284</v>
      </c>
      <c r="D119" s="604"/>
      <c r="E119" s="604"/>
      <c r="F119" s="604"/>
      <c r="G119" s="604"/>
      <c r="H119" s="604"/>
      <c r="I119" s="605"/>
      <c r="J119" s="76">
        <f>SUM(J110:J118)</f>
        <v>0</v>
      </c>
    </row>
    <row r="120" spans="1:10" s="61" customFormat="1" ht="19.5" customHeight="1" collapsed="1">
      <c r="A120" s="623" t="s">
        <v>479</v>
      </c>
      <c r="B120" s="624"/>
      <c r="C120" s="624"/>
      <c r="D120" s="624"/>
      <c r="E120" s="624"/>
      <c r="F120" s="624"/>
      <c r="G120" s="624"/>
      <c r="H120" s="624"/>
      <c r="I120" s="624"/>
      <c r="J120" s="625"/>
    </row>
    <row r="121" spans="1:10" ht="25.5">
      <c r="A121" s="77"/>
      <c r="B121" s="78" t="s">
        <v>268</v>
      </c>
      <c r="C121" s="63" t="s">
        <v>307</v>
      </c>
      <c r="D121" s="621" t="s">
        <v>308</v>
      </c>
      <c r="E121" s="622"/>
      <c r="F121" s="621" t="s">
        <v>309</v>
      </c>
      <c r="G121" s="622"/>
      <c r="H121" s="621" t="s">
        <v>319</v>
      </c>
      <c r="I121" s="622"/>
      <c r="J121" s="63" t="s">
        <v>312</v>
      </c>
    </row>
    <row r="122" spans="1:10" ht="13.5">
      <c r="A122" s="77"/>
      <c r="B122" s="80">
        <v>1</v>
      </c>
      <c r="C122" s="80">
        <v>2</v>
      </c>
      <c r="D122" s="619">
        <v>3</v>
      </c>
      <c r="E122" s="620"/>
      <c r="F122" s="619">
        <v>4</v>
      </c>
      <c r="G122" s="620"/>
      <c r="H122" s="619">
        <v>5</v>
      </c>
      <c r="I122" s="620"/>
      <c r="J122" s="80" t="s">
        <v>318</v>
      </c>
    </row>
    <row r="123" spans="1:10" s="61" customFormat="1" ht="36.75" customHeight="1" outlineLevel="1">
      <c r="A123" s="66"/>
      <c r="B123" s="67">
        <v>1</v>
      </c>
      <c r="C123" s="66" t="s">
        <v>664</v>
      </c>
      <c r="D123" s="613"/>
      <c r="E123" s="614"/>
      <c r="F123" s="615"/>
      <c r="G123" s="616"/>
      <c r="H123" s="617"/>
      <c r="I123" s="618"/>
      <c r="J123" s="82">
        <v>55000</v>
      </c>
    </row>
    <row r="124" spans="1:10" s="61" customFormat="1" ht="15.75" hidden="1" outlineLevel="1">
      <c r="A124" s="66"/>
      <c r="B124" s="67"/>
      <c r="C124" s="66"/>
      <c r="D124" s="613"/>
      <c r="E124" s="614"/>
      <c r="F124" s="615"/>
      <c r="G124" s="616"/>
      <c r="H124" s="617"/>
      <c r="I124" s="618"/>
      <c r="J124" s="82">
        <f aca="true" t="shared" si="5" ref="J124:J130">F124*H124</f>
        <v>0</v>
      </c>
    </row>
    <row r="125" spans="1:10" s="61" customFormat="1" ht="15.75" hidden="1" outlineLevel="1">
      <c r="A125" s="66"/>
      <c r="B125" s="67"/>
      <c r="C125" s="66"/>
      <c r="D125" s="613"/>
      <c r="E125" s="614"/>
      <c r="F125" s="615"/>
      <c r="G125" s="616"/>
      <c r="H125" s="617"/>
      <c r="I125" s="618"/>
      <c r="J125" s="82">
        <f t="shared" si="5"/>
        <v>0</v>
      </c>
    </row>
    <row r="126" spans="1:10" s="61" customFormat="1" ht="15.75" hidden="1" outlineLevel="1">
      <c r="A126" s="66"/>
      <c r="B126" s="67"/>
      <c r="C126" s="66"/>
      <c r="D126" s="613"/>
      <c r="E126" s="614"/>
      <c r="F126" s="615"/>
      <c r="G126" s="616"/>
      <c r="H126" s="617"/>
      <c r="I126" s="618"/>
      <c r="J126" s="82">
        <f t="shared" si="5"/>
        <v>0</v>
      </c>
    </row>
    <row r="127" spans="1:10" s="61" customFormat="1" ht="15.75" hidden="1" outlineLevel="1">
      <c r="A127" s="66"/>
      <c r="B127" s="67"/>
      <c r="C127" s="66"/>
      <c r="D127" s="613"/>
      <c r="E127" s="614"/>
      <c r="F127" s="615"/>
      <c r="G127" s="616"/>
      <c r="H127" s="617"/>
      <c r="I127" s="618"/>
      <c r="J127" s="82">
        <f t="shared" si="5"/>
        <v>0</v>
      </c>
    </row>
    <row r="128" spans="1:10" s="61" customFormat="1" ht="15.75" hidden="1" outlineLevel="1">
      <c r="A128" s="66"/>
      <c r="B128" s="67"/>
      <c r="C128" s="66"/>
      <c r="D128" s="613"/>
      <c r="E128" s="614"/>
      <c r="F128" s="615"/>
      <c r="G128" s="616"/>
      <c r="H128" s="617"/>
      <c r="I128" s="618"/>
      <c r="J128" s="82">
        <f t="shared" si="5"/>
        <v>0</v>
      </c>
    </row>
    <row r="129" spans="1:10" s="61" customFormat="1" ht="15.75" hidden="1" outlineLevel="1">
      <c r="A129" s="66"/>
      <c r="B129" s="67"/>
      <c r="C129" s="66"/>
      <c r="D129" s="613"/>
      <c r="E129" s="614"/>
      <c r="F129" s="615"/>
      <c r="G129" s="616"/>
      <c r="H129" s="617"/>
      <c r="I129" s="618"/>
      <c r="J129" s="82">
        <f t="shared" si="5"/>
        <v>0</v>
      </c>
    </row>
    <row r="130" spans="1:10" s="61" customFormat="1" ht="15.75" hidden="1" outlineLevel="1">
      <c r="A130" s="66"/>
      <c r="B130" s="67"/>
      <c r="C130" s="66"/>
      <c r="D130" s="613"/>
      <c r="E130" s="614"/>
      <c r="F130" s="615"/>
      <c r="G130" s="616"/>
      <c r="H130" s="617"/>
      <c r="I130" s="618"/>
      <c r="J130" s="82">
        <f t="shared" si="5"/>
        <v>0</v>
      </c>
    </row>
    <row r="131" spans="1:10" s="61" customFormat="1" ht="15.75" hidden="1" outlineLevel="1">
      <c r="A131" s="66"/>
      <c r="B131" s="67"/>
      <c r="C131" s="66"/>
      <c r="D131" s="613"/>
      <c r="E131" s="614"/>
      <c r="F131" s="615"/>
      <c r="G131" s="616"/>
      <c r="H131" s="617"/>
      <c r="I131" s="618"/>
      <c r="J131" s="82"/>
    </row>
    <row r="132" spans="1:10" s="61" customFormat="1" ht="21.75" customHeight="1" outlineLevel="1">
      <c r="A132" s="83" t="s">
        <v>284</v>
      </c>
      <c r="B132" s="84"/>
      <c r="C132" s="604" t="s">
        <v>284</v>
      </c>
      <c r="D132" s="604"/>
      <c r="E132" s="604"/>
      <c r="F132" s="604"/>
      <c r="G132" s="604"/>
      <c r="H132" s="604"/>
      <c r="I132" s="605"/>
      <c r="J132" s="76">
        <f>SUM(J123:J131)</f>
        <v>55000</v>
      </c>
    </row>
    <row r="133" spans="1:10" ht="15.75">
      <c r="A133" s="623" t="s">
        <v>607</v>
      </c>
      <c r="B133" s="624"/>
      <c r="C133" s="624"/>
      <c r="D133" s="624"/>
      <c r="E133" s="624"/>
      <c r="F133" s="624"/>
      <c r="G133" s="624"/>
      <c r="H133" s="624"/>
      <c r="I133" s="624"/>
      <c r="J133" s="625"/>
    </row>
    <row r="134" spans="1:10" ht="28.5" customHeight="1">
      <c r="A134" s="77"/>
      <c r="B134" s="78" t="s">
        <v>268</v>
      </c>
      <c r="C134" s="188" t="s">
        <v>307</v>
      </c>
      <c r="D134" s="621" t="s">
        <v>308</v>
      </c>
      <c r="E134" s="622"/>
      <c r="F134" s="621" t="s">
        <v>309</v>
      </c>
      <c r="G134" s="622"/>
      <c r="H134" s="621" t="s">
        <v>319</v>
      </c>
      <c r="I134" s="622"/>
      <c r="J134" s="188" t="s">
        <v>312</v>
      </c>
    </row>
    <row r="135" spans="1:10" ht="13.5">
      <c r="A135" s="77"/>
      <c r="B135" s="80">
        <v>1</v>
      </c>
      <c r="C135" s="80">
        <v>2</v>
      </c>
      <c r="D135" s="619">
        <v>3</v>
      </c>
      <c r="E135" s="620"/>
      <c r="F135" s="619">
        <v>4</v>
      </c>
      <c r="G135" s="620"/>
      <c r="H135" s="619">
        <v>5</v>
      </c>
      <c r="I135" s="620"/>
      <c r="J135" s="80" t="s">
        <v>318</v>
      </c>
    </row>
    <row r="136" spans="1:10" ht="19.5" customHeight="1">
      <c r="A136" s="66"/>
      <c r="B136" s="67">
        <v>1</v>
      </c>
      <c r="C136" s="66" t="s">
        <v>649</v>
      </c>
      <c r="D136" s="613" t="s">
        <v>321</v>
      </c>
      <c r="E136" s="614"/>
      <c r="F136" s="615">
        <v>1</v>
      </c>
      <c r="G136" s="616"/>
      <c r="H136" s="615">
        <v>5000</v>
      </c>
      <c r="I136" s="616"/>
      <c r="J136" s="82">
        <f>F136*H136</f>
        <v>5000</v>
      </c>
    </row>
    <row r="137" spans="1:10" s="61" customFormat="1" ht="21" customHeight="1" outlineLevel="1">
      <c r="A137" s="187" t="s">
        <v>284</v>
      </c>
      <c r="B137" s="184"/>
      <c r="C137" s="604" t="s">
        <v>284</v>
      </c>
      <c r="D137" s="604"/>
      <c r="E137" s="604"/>
      <c r="F137" s="604"/>
      <c r="G137" s="604"/>
      <c r="H137" s="604"/>
      <c r="I137" s="605"/>
      <c r="J137" s="76">
        <f>J136</f>
        <v>5000</v>
      </c>
    </row>
    <row r="138" spans="3:10" s="61" customFormat="1" ht="21" customHeight="1">
      <c r="C138" s="606" t="s">
        <v>325</v>
      </c>
      <c r="D138" s="606"/>
      <c r="E138" s="606"/>
      <c r="F138" s="606"/>
      <c r="G138" s="606"/>
      <c r="H138" s="606"/>
      <c r="I138" s="607"/>
      <c r="J138" s="103">
        <f>J24+J34+J37+J55+J65+J71+J81+J93+J106+J119+J132+J137</f>
        <v>278674.85</v>
      </c>
    </row>
    <row r="139" ht="10.5" customHeight="1"/>
    <row r="140" ht="9.75" customHeight="1"/>
    <row r="141" spans="2:10" ht="12.75">
      <c r="B141" s="79" t="s">
        <v>140</v>
      </c>
      <c r="D141" s="124"/>
      <c r="E141" s="124"/>
      <c r="F141" s="125"/>
      <c r="I141" s="124" t="s">
        <v>581</v>
      </c>
      <c r="J141" s="124"/>
    </row>
    <row r="142" spans="9:10" ht="12.75">
      <c r="I142" s="601" t="s">
        <v>326</v>
      </c>
      <c r="J142" s="601"/>
    </row>
    <row r="143" ht="7.5" customHeight="1"/>
    <row r="144" spans="2:10" ht="12.75">
      <c r="B144" s="79" t="s">
        <v>579</v>
      </c>
      <c r="D144" s="124"/>
      <c r="E144" s="124"/>
      <c r="F144" s="125"/>
      <c r="I144" s="124" t="s">
        <v>580</v>
      </c>
      <c r="J144" s="124"/>
    </row>
    <row r="145" spans="9:10" ht="12.75">
      <c r="I145" s="601" t="s">
        <v>326</v>
      </c>
      <c r="J145" s="601"/>
    </row>
    <row r="147" spans="2:10" ht="12.75" customHeight="1">
      <c r="B147" s="79" t="s">
        <v>327</v>
      </c>
      <c r="C147" s="124" t="s">
        <v>582</v>
      </c>
      <c r="D147" s="124"/>
      <c r="F147" s="598" t="s">
        <v>583</v>
      </c>
      <c r="G147" s="598"/>
      <c r="I147" s="124" t="s">
        <v>580</v>
      </c>
      <c r="J147" s="124"/>
    </row>
    <row r="148" spans="3:10" ht="12.75">
      <c r="C148" s="602" t="s">
        <v>142</v>
      </c>
      <c r="D148" s="602"/>
      <c r="F148" s="603" t="s">
        <v>145</v>
      </c>
      <c r="G148" s="603"/>
      <c r="I148" s="601" t="s">
        <v>326</v>
      </c>
      <c r="J148" s="601"/>
    </row>
    <row r="150" spans="2:3" ht="12.75">
      <c r="B150" s="79" t="s">
        <v>328</v>
      </c>
      <c r="C150" s="167">
        <v>43850</v>
      </c>
    </row>
  </sheetData>
  <sheetProtection/>
  <mergeCells count="287">
    <mergeCell ref="C148:D148"/>
    <mergeCell ref="F148:G148"/>
    <mergeCell ref="I148:J148"/>
    <mergeCell ref="E15:G15"/>
    <mergeCell ref="H15:J15"/>
    <mergeCell ref="A19:J19"/>
    <mergeCell ref="D20:E20"/>
    <mergeCell ref="F20:G20"/>
    <mergeCell ref="H20:I20"/>
    <mergeCell ref="D21:E21"/>
    <mergeCell ref="B5:J5"/>
    <mergeCell ref="E7:J7"/>
    <mergeCell ref="D8:J8"/>
    <mergeCell ref="B10:J10"/>
    <mergeCell ref="E12:G12"/>
    <mergeCell ref="E14:G14"/>
    <mergeCell ref="H14:J14"/>
    <mergeCell ref="H12:J12"/>
    <mergeCell ref="E13:G13"/>
    <mergeCell ref="H13:J13"/>
    <mergeCell ref="F21:G21"/>
    <mergeCell ref="H21:I21"/>
    <mergeCell ref="D22:E22"/>
    <mergeCell ref="F22:G22"/>
    <mergeCell ref="H22:I22"/>
    <mergeCell ref="D23:E23"/>
    <mergeCell ref="F23:G23"/>
    <mergeCell ref="H23:I23"/>
    <mergeCell ref="A25:J25"/>
    <mergeCell ref="D26:E26"/>
    <mergeCell ref="H26:I26"/>
    <mergeCell ref="D27:E27"/>
    <mergeCell ref="H27:I27"/>
    <mergeCell ref="C24:I24"/>
    <mergeCell ref="H28:I28"/>
    <mergeCell ref="D29:E29"/>
    <mergeCell ref="H29:I29"/>
    <mergeCell ref="H30:I30"/>
    <mergeCell ref="H31:I31"/>
    <mergeCell ref="H32:I32"/>
    <mergeCell ref="D33:E33"/>
    <mergeCell ref="H33:I33"/>
    <mergeCell ref="A34:I34"/>
    <mergeCell ref="A35:J35"/>
    <mergeCell ref="D36:E36"/>
    <mergeCell ref="H36:I36"/>
    <mergeCell ref="A38:J38"/>
    <mergeCell ref="D39:E39"/>
    <mergeCell ref="H39:I39"/>
    <mergeCell ref="D40:E40"/>
    <mergeCell ref="H40:I40"/>
    <mergeCell ref="A37:I37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D49:E49"/>
    <mergeCell ref="H49:I49"/>
    <mergeCell ref="D50:E50"/>
    <mergeCell ref="H50:I50"/>
    <mergeCell ref="D51:E51"/>
    <mergeCell ref="H51:I51"/>
    <mergeCell ref="D52:E52"/>
    <mergeCell ref="H52:I52"/>
    <mergeCell ref="D53:E53"/>
    <mergeCell ref="H53:I53"/>
    <mergeCell ref="D54:E54"/>
    <mergeCell ref="H54:I54"/>
    <mergeCell ref="A55:I55"/>
    <mergeCell ref="A56:J56"/>
    <mergeCell ref="D57:E57"/>
    <mergeCell ref="H57:I57"/>
    <mergeCell ref="D58:E58"/>
    <mergeCell ref="H58:I58"/>
    <mergeCell ref="D59:E59"/>
    <mergeCell ref="H59:I59"/>
    <mergeCell ref="D60:E60"/>
    <mergeCell ref="H60:I60"/>
    <mergeCell ref="D61:E61"/>
    <mergeCell ref="H61:I61"/>
    <mergeCell ref="D62:E62"/>
    <mergeCell ref="H62:I62"/>
    <mergeCell ref="C67:F67"/>
    <mergeCell ref="H67:I67"/>
    <mergeCell ref="C68:F68"/>
    <mergeCell ref="H68:I68"/>
    <mergeCell ref="D63:E63"/>
    <mergeCell ref="H63:I63"/>
    <mergeCell ref="D64:E64"/>
    <mergeCell ref="H64:I64"/>
    <mergeCell ref="A65:I65"/>
    <mergeCell ref="A66:J66"/>
    <mergeCell ref="C69:F69"/>
    <mergeCell ref="H69:I69"/>
    <mergeCell ref="C70:F70"/>
    <mergeCell ref="H70:I70"/>
    <mergeCell ref="A71:I71"/>
    <mergeCell ref="A72:J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D77:E77"/>
    <mergeCell ref="F77:G77"/>
    <mergeCell ref="H77:I77"/>
    <mergeCell ref="D78:E78"/>
    <mergeCell ref="F78:G78"/>
    <mergeCell ref="H78:I78"/>
    <mergeCell ref="D79:E79"/>
    <mergeCell ref="F79:G79"/>
    <mergeCell ref="H79:I79"/>
    <mergeCell ref="D80:E80"/>
    <mergeCell ref="F80:G80"/>
    <mergeCell ref="H80:I80"/>
    <mergeCell ref="C81:I81"/>
    <mergeCell ref="A82:J82"/>
    <mergeCell ref="D83:E83"/>
    <mergeCell ref="F83:G83"/>
    <mergeCell ref="H83:I83"/>
    <mergeCell ref="D84:E84"/>
    <mergeCell ref="F84:G84"/>
    <mergeCell ref="H84:I84"/>
    <mergeCell ref="D85:E85"/>
    <mergeCell ref="F85:G85"/>
    <mergeCell ref="H85:I85"/>
    <mergeCell ref="D86:E86"/>
    <mergeCell ref="F86:G86"/>
    <mergeCell ref="H86:I86"/>
    <mergeCell ref="D87:E87"/>
    <mergeCell ref="F87:G87"/>
    <mergeCell ref="H87:I87"/>
    <mergeCell ref="D88:E88"/>
    <mergeCell ref="F88:G88"/>
    <mergeCell ref="H88:I88"/>
    <mergeCell ref="D89:E89"/>
    <mergeCell ref="F89:G89"/>
    <mergeCell ref="H89:I89"/>
    <mergeCell ref="D90:E90"/>
    <mergeCell ref="F90:G90"/>
    <mergeCell ref="H90:I90"/>
    <mergeCell ref="D91:E91"/>
    <mergeCell ref="F91:G91"/>
    <mergeCell ref="H91:I91"/>
    <mergeCell ref="D92:E92"/>
    <mergeCell ref="F92:G92"/>
    <mergeCell ref="H92:I92"/>
    <mergeCell ref="C93:I93"/>
    <mergeCell ref="A94:J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C106:I106"/>
    <mergeCell ref="A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3:E113"/>
    <mergeCell ref="F113:G113"/>
    <mergeCell ref="H113:I113"/>
    <mergeCell ref="D114:E114"/>
    <mergeCell ref="F114:G114"/>
    <mergeCell ref="H114:I114"/>
    <mergeCell ref="D115:E115"/>
    <mergeCell ref="F115:G115"/>
    <mergeCell ref="H115:I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C119:I119"/>
    <mergeCell ref="A120:J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D124:E124"/>
    <mergeCell ref="F124:G124"/>
    <mergeCell ref="H124:I124"/>
    <mergeCell ref="D125:E125"/>
    <mergeCell ref="F125:G125"/>
    <mergeCell ref="H125:I125"/>
    <mergeCell ref="D126:E126"/>
    <mergeCell ref="F126:G126"/>
    <mergeCell ref="H126:I126"/>
    <mergeCell ref="D127:E127"/>
    <mergeCell ref="F127:G127"/>
    <mergeCell ref="H127:I127"/>
    <mergeCell ref="D128:E128"/>
    <mergeCell ref="F128:G128"/>
    <mergeCell ref="H128:I128"/>
    <mergeCell ref="D129:E129"/>
    <mergeCell ref="F129:G129"/>
    <mergeCell ref="H129:I129"/>
    <mergeCell ref="D130:E130"/>
    <mergeCell ref="F130:G130"/>
    <mergeCell ref="H130:I130"/>
    <mergeCell ref="F147:G147"/>
    <mergeCell ref="D131:E131"/>
    <mergeCell ref="F131:G131"/>
    <mergeCell ref="H131:I131"/>
    <mergeCell ref="C132:I132"/>
    <mergeCell ref="C138:I138"/>
    <mergeCell ref="I142:J142"/>
    <mergeCell ref="I145:J145"/>
    <mergeCell ref="A133:J133"/>
    <mergeCell ref="D134:E134"/>
    <mergeCell ref="C137:I137"/>
    <mergeCell ref="F134:G134"/>
    <mergeCell ref="H134:I134"/>
    <mergeCell ref="D135:E135"/>
    <mergeCell ref="F135:G135"/>
    <mergeCell ref="H135:I135"/>
    <mergeCell ref="D136:E136"/>
    <mergeCell ref="F136:G136"/>
    <mergeCell ref="H136:I13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9"/>
  <sheetViews>
    <sheetView zoomScale="75" zoomScaleNormal="75" zoomScalePageLayoutView="0" workbookViewId="0" topLeftCell="B4">
      <selection activeCell="D15" sqref="D15"/>
    </sheetView>
  </sheetViews>
  <sheetFormatPr defaultColWidth="8.875" defaultRowHeight="12.75" outlineLevelRow="2"/>
  <cols>
    <col min="1" max="1" width="38.875" style="79" hidden="1" customWidth="1"/>
    <col min="2" max="2" width="5.625" style="79" customWidth="1"/>
    <col min="3" max="3" width="35.75390625" style="79" customWidth="1"/>
    <col min="4" max="4" width="16.125" style="79" customWidth="1"/>
    <col min="5" max="5" width="12.125" style="79" customWidth="1"/>
    <col min="6" max="6" width="15.125" style="123" customWidth="1"/>
    <col min="7" max="7" width="20.00390625" style="79" customWidth="1"/>
    <col min="8" max="8" width="15.875" style="79" customWidth="1"/>
    <col min="9" max="9" width="12.375" style="79" customWidth="1"/>
    <col min="10" max="10" width="19.125" style="79" customWidth="1"/>
    <col min="11" max="16384" width="8.875" style="79" customWidth="1"/>
  </cols>
  <sheetData>
    <row r="1" ht="12.75">
      <c r="J1" s="126" t="s">
        <v>215</v>
      </c>
    </row>
    <row r="2" ht="12.75">
      <c r="J2" s="126" t="s">
        <v>216</v>
      </c>
    </row>
    <row r="3" ht="12.75">
      <c r="J3" s="126"/>
    </row>
    <row r="4" spans="2:10" s="60" customFormat="1" ht="18.75">
      <c r="B4" s="654" t="s">
        <v>263</v>
      </c>
      <c r="C4" s="654"/>
      <c r="D4" s="654"/>
      <c r="E4" s="654"/>
      <c r="F4" s="654"/>
      <c r="G4" s="654"/>
      <c r="H4" s="654"/>
      <c r="I4" s="654"/>
      <c r="J4" s="654"/>
    </row>
    <row r="5" spans="2:10" s="60" customFormat="1" ht="18.75">
      <c r="B5" s="127"/>
      <c r="C5" s="127"/>
      <c r="D5" s="127"/>
      <c r="E5" s="127"/>
      <c r="F5" s="127"/>
      <c r="G5" s="127"/>
      <c r="H5" s="127"/>
      <c r="I5" s="127"/>
      <c r="J5" s="127"/>
    </row>
    <row r="6" spans="2:10" s="61" customFormat="1" ht="41.25" customHeight="1">
      <c r="B6" s="60" t="s">
        <v>264</v>
      </c>
      <c r="E6" s="655" t="s">
        <v>439</v>
      </c>
      <c r="F6" s="655"/>
      <c r="G6" s="655"/>
      <c r="H6" s="655"/>
      <c r="I6" s="655"/>
      <c r="J6" s="655"/>
    </row>
    <row r="7" spans="2:10" s="60" customFormat="1" ht="43.5" customHeight="1">
      <c r="B7" s="60" t="s">
        <v>265</v>
      </c>
      <c r="D7" s="655" t="s">
        <v>552</v>
      </c>
      <c r="E7" s="655"/>
      <c r="F7" s="655"/>
      <c r="G7" s="655"/>
      <c r="H7" s="655"/>
      <c r="I7" s="655"/>
      <c r="J7" s="655"/>
    </row>
    <row r="8" s="61" customFormat="1" ht="15.75">
      <c r="F8" s="62"/>
    </row>
    <row r="9" spans="2:6" s="61" customFormat="1" ht="15.75">
      <c r="B9" s="95" t="s">
        <v>444</v>
      </c>
      <c r="F9" s="62"/>
    </row>
    <row r="10" s="61" customFormat="1" ht="15.75">
      <c r="F10" s="62"/>
    </row>
    <row r="11" spans="2:10" s="61" customFormat="1" ht="45" customHeight="1">
      <c r="B11" s="137" t="s">
        <v>268</v>
      </c>
      <c r="C11" s="137" t="s">
        <v>0</v>
      </c>
      <c r="D11" s="137" t="s">
        <v>309</v>
      </c>
      <c r="E11" s="608" t="s">
        <v>445</v>
      </c>
      <c r="F11" s="608"/>
      <c r="G11" s="608"/>
      <c r="H11" s="608" t="s">
        <v>446</v>
      </c>
      <c r="I11" s="608"/>
      <c r="J11" s="608"/>
    </row>
    <row r="12" spans="2:10" s="61" customFormat="1" ht="33.75" customHeight="1">
      <c r="B12" s="130">
        <v>1</v>
      </c>
      <c r="C12" s="211" t="s">
        <v>678</v>
      </c>
      <c r="D12" s="130">
        <v>1</v>
      </c>
      <c r="E12" s="609">
        <v>3948.72</v>
      </c>
      <c r="F12" s="609"/>
      <c r="G12" s="609"/>
      <c r="H12" s="733">
        <v>3948.72</v>
      </c>
      <c r="I12" s="733"/>
      <c r="J12" s="733"/>
    </row>
    <row r="13" spans="2:10" s="61" customFormat="1" ht="15.75">
      <c r="B13" s="130">
        <v>2</v>
      </c>
      <c r="C13" s="131" t="s">
        <v>665</v>
      </c>
      <c r="D13" s="130">
        <v>1</v>
      </c>
      <c r="E13" s="609">
        <v>3000</v>
      </c>
      <c r="F13" s="609"/>
      <c r="G13" s="609"/>
      <c r="H13" s="733">
        <f>D13*E13</f>
        <v>3000</v>
      </c>
      <c r="I13" s="733"/>
      <c r="J13" s="733"/>
    </row>
    <row r="14" spans="2:10" s="61" customFormat="1" ht="15.75" hidden="1">
      <c r="B14" s="131"/>
      <c r="C14" s="131"/>
      <c r="D14" s="130"/>
      <c r="E14" s="609"/>
      <c r="F14" s="609"/>
      <c r="G14" s="609"/>
      <c r="H14" s="733"/>
      <c r="I14" s="733"/>
      <c r="J14" s="733"/>
    </row>
    <row r="15" spans="2:10" s="95" customFormat="1" ht="15.75">
      <c r="B15" s="132"/>
      <c r="C15" s="132" t="s">
        <v>169</v>
      </c>
      <c r="D15" s="133"/>
      <c r="E15" s="599"/>
      <c r="F15" s="599"/>
      <c r="G15" s="599"/>
      <c r="H15" s="600">
        <f>H13+H12</f>
        <v>6948.719999999999</v>
      </c>
      <c r="I15" s="600"/>
      <c r="J15" s="600"/>
    </row>
    <row r="16" s="61" customFormat="1" ht="15.75">
      <c r="F16" s="62"/>
    </row>
    <row r="17" spans="2:10" s="61" customFormat="1" ht="16.5">
      <c r="B17" s="134" t="s">
        <v>447</v>
      </c>
      <c r="C17" s="135"/>
      <c r="D17" s="135"/>
      <c r="E17" s="135"/>
      <c r="F17" s="136"/>
      <c r="G17" s="135"/>
      <c r="H17" s="135"/>
      <c r="I17" s="135"/>
      <c r="J17" s="135"/>
    </row>
    <row r="18" spans="2:10" s="61" customFormat="1" ht="16.5">
      <c r="B18" s="134"/>
      <c r="C18" s="135"/>
      <c r="D18" s="135"/>
      <c r="E18" s="135"/>
      <c r="F18" s="136"/>
      <c r="G18" s="135"/>
      <c r="H18" s="135"/>
      <c r="I18" s="135"/>
      <c r="J18" s="135"/>
    </row>
    <row r="19" spans="1:10" s="61" customFormat="1" ht="24" customHeight="1" hidden="1">
      <c r="A19" s="623" t="s">
        <v>440</v>
      </c>
      <c r="B19" s="650"/>
      <c r="C19" s="650"/>
      <c r="D19" s="650"/>
      <c r="E19" s="650"/>
      <c r="F19" s="650"/>
      <c r="G19" s="650"/>
      <c r="H19" s="650"/>
      <c r="I19" s="650"/>
      <c r="J19" s="650"/>
    </row>
    <row r="20" spans="1:10" ht="27" hidden="1">
      <c r="A20" s="77"/>
      <c r="B20" s="97" t="s">
        <v>268</v>
      </c>
      <c r="C20" s="63" t="s">
        <v>307</v>
      </c>
      <c r="D20" s="631" t="s">
        <v>308</v>
      </c>
      <c r="E20" s="631"/>
      <c r="F20" s="63" t="s">
        <v>309</v>
      </c>
      <c r="G20" s="63" t="s">
        <v>310</v>
      </c>
      <c r="H20" s="631" t="s">
        <v>311</v>
      </c>
      <c r="I20" s="631"/>
      <c r="J20" s="63" t="s">
        <v>312</v>
      </c>
    </row>
    <row r="21" spans="1:10" s="99" customFormat="1" ht="12.75" hidden="1">
      <c r="A21" s="98"/>
      <c r="B21" s="80">
        <v>1</v>
      </c>
      <c r="C21" s="80">
        <v>2</v>
      </c>
      <c r="D21" s="619">
        <v>3</v>
      </c>
      <c r="E21" s="620"/>
      <c r="F21" s="80">
        <v>4</v>
      </c>
      <c r="G21" s="80">
        <v>5</v>
      </c>
      <c r="H21" s="619">
        <v>6</v>
      </c>
      <c r="I21" s="620"/>
      <c r="J21" s="80" t="s">
        <v>313</v>
      </c>
    </row>
    <row r="22" spans="1:10" s="61" customFormat="1" ht="15.75" hidden="1" outlineLevel="1">
      <c r="A22" s="66"/>
      <c r="B22" s="67">
        <v>1</v>
      </c>
      <c r="C22" s="66" t="s">
        <v>335</v>
      </c>
      <c r="D22" s="75" t="s">
        <v>315</v>
      </c>
      <c r="E22" s="100"/>
      <c r="F22" s="81"/>
      <c r="G22" s="101"/>
      <c r="H22" s="613">
        <v>12</v>
      </c>
      <c r="I22" s="614"/>
      <c r="J22" s="74">
        <f aca="true" t="shared" si="0" ref="J22:J27">F22*G22*H22</f>
        <v>0</v>
      </c>
    </row>
    <row r="23" spans="1:10" s="61" customFormat="1" ht="30" customHeight="1" hidden="1" outlineLevel="1">
      <c r="A23" s="66"/>
      <c r="B23" s="67">
        <v>2</v>
      </c>
      <c r="C23" s="66" t="s">
        <v>336</v>
      </c>
      <c r="D23" s="708" t="s">
        <v>337</v>
      </c>
      <c r="E23" s="709"/>
      <c r="F23" s="81"/>
      <c r="G23" s="101"/>
      <c r="H23" s="613">
        <v>12</v>
      </c>
      <c r="I23" s="614"/>
      <c r="J23" s="74">
        <f t="shared" si="0"/>
        <v>0</v>
      </c>
    </row>
    <row r="24" spans="1:10" s="61" customFormat="1" ht="15.75" hidden="1" outlineLevel="1">
      <c r="A24" s="114"/>
      <c r="B24" s="102">
        <v>3</v>
      </c>
      <c r="C24" s="66" t="s">
        <v>338</v>
      </c>
      <c r="D24" s="75" t="s">
        <v>339</v>
      </c>
      <c r="E24" s="100"/>
      <c r="F24" s="81"/>
      <c r="G24" s="101"/>
      <c r="H24" s="613">
        <v>12</v>
      </c>
      <c r="I24" s="614"/>
      <c r="J24" s="74">
        <f t="shared" si="0"/>
        <v>0</v>
      </c>
    </row>
    <row r="25" spans="1:10" s="61" customFormat="1" ht="15.75" hidden="1" outlineLevel="1">
      <c r="A25" s="114"/>
      <c r="B25" s="102">
        <v>4</v>
      </c>
      <c r="C25" s="66" t="s">
        <v>340</v>
      </c>
      <c r="D25" s="75" t="s">
        <v>339</v>
      </c>
      <c r="E25" s="100"/>
      <c r="F25" s="81"/>
      <c r="G25" s="101"/>
      <c r="H25" s="613">
        <v>12</v>
      </c>
      <c r="I25" s="614"/>
      <c r="J25" s="74">
        <f t="shared" si="0"/>
        <v>0</v>
      </c>
    </row>
    <row r="26" spans="1:10" s="61" customFormat="1" ht="15.75" hidden="1" outlineLevel="1">
      <c r="A26" s="114"/>
      <c r="B26" s="102">
        <v>5</v>
      </c>
      <c r="C26" s="66" t="s">
        <v>314</v>
      </c>
      <c r="D26" s="75" t="s">
        <v>341</v>
      </c>
      <c r="E26" s="100"/>
      <c r="F26" s="81"/>
      <c r="G26" s="101"/>
      <c r="H26" s="613">
        <v>12</v>
      </c>
      <c r="I26" s="614"/>
      <c r="J26" s="74">
        <f t="shared" si="0"/>
        <v>0</v>
      </c>
    </row>
    <row r="27" spans="1:10" s="61" customFormat="1" ht="15.75" hidden="1" outlineLevel="1">
      <c r="A27" s="114"/>
      <c r="B27" s="102">
        <v>6</v>
      </c>
      <c r="C27" s="66" t="s">
        <v>342</v>
      </c>
      <c r="D27" s="678" t="s">
        <v>343</v>
      </c>
      <c r="E27" s="679"/>
      <c r="F27" s="81"/>
      <c r="G27" s="101"/>
      <c r="H27" s="613">
        <v>12</v>
      </c>
      <c r="I27" s="614"/>
      <c r="J27" s="74">
        <f t="shared" si="0"/>
        <v>0</v>
      </c>
    </row>
    <row r="28" spans="1:10" s="61" customFormat="1" ht="15.75" hidden="1" outlineLevel="1">
      <c r="A28" s="626" t="s">
        <v>284</v>
      </c>
      <c r="B28" s="604"/>
      <c r="C28" s="604"/>
      <c r="D28" s="604"/>
      <c r="E28" s="604"/>
      <c r="F28" s="604"/>
      <c r="G28" s="604"/>
      <c r="H28" s="604"/>
      <c r="I28" s="605"/>
      <c r="J28" s="103">
        <f>SUM(J22:J27)</f>
        <v>0</v>
      </c>
    </row>
    <row r="29" spans="1:10" s="61" customFormat="1" ht="21.75" customHeight="1" hidden="1">
      <c r="A29" s="623" t="s">
        <v>441</v>
      </c>
      <c r="B29" s="624"/>
      <c r="C29" s="624"/>
      <c r="D29" s="624"/>
      <c r="E29" s="624"/>
      <c r="F29" s="624"/>
      <c r="G29" s="624"/>
      <c r="H29" s="624"/>
      <c r="I29" s="624"/>
      <c r="J29" s="624"/>
    </row>
    <row r="30" spans="1:10" s="61" customFormat="1" ht="31.5" hidden="1" outlineLevel="1">
      <c r="A30" s="66"/>
      <c r="B30" s="67">
        <v>1</v>
      </c>
      <c r="C30" s="66" t="s">
        <v>345</v>
      </c>
      <c r="D30" s="678" t="s">
        <v>346</v>
      </c>
      <c r="E30" s="679"/>
      <c r="F30" s="68"/>
      <c r="G30" s="104"/>
      <c r="H30" s="629">
        <v>12</v>
      </c>
      <c r="I30" s="630"/>
      <c r="J30" s="74">
        <f>F30*G30*H30</f>
        <v>0</v>
      </c>
    </row>
    <row r="31" spans="1:10" s="61" customFormat="1" ht="15.75" hidden="1" outlineLevel="1">
      <c r="A31" s="626" t="s">
        <v>284</v>
      </c>
      <c r="B31" s="604"/>
      <c r="C31" s="604"/>
      <c r="D31" s="604"/>
      <c r="E31" s="604"/>
      <c r="F31" s="604"/>
      <c r="G31" s="604"/>
      <c r="H31" s="604"/>
      <c r="I31" s="605"/>
      <c r="J31" s="76">
        <f>SUM(J30:J30)</f>
        <v>0</v>
      </c>
    </row>
    <row r="32" spans="1:10" s="61" customFormat="1" ht="27.75" customHeight="1" collapsed="1">
      <c r="A32" s="623" t="s">
        <v>676</v>
      </c>
      <c r="B32" s="624"/>
      <c r="C32" s="624"/>
      <c r="D32" s="624"/>
      <c r="E32" s="624"/>
      <c r="F32" s="624"/>
      <c r="G32" s="624"/>
      <c r="H32" s="624"/>
      <c r="I32" s="624"/>
      <c r="J32" s="624"/>
    </row>
    <row r="33" spans="1:10" ht="27">
      <c r="A33" s="77"/>
      <c r="B33" s="97" t="s">
        <v>268</v>
      </c>
      <c r="C33" s="63" t="s">
        <v>307</v>
      </c>
      <c r="D33" s="631" t="s">
        <v>308</v>
      </c>
      <c r="E33" s="631"/>
      <c r="F33" s="63" t="s">
        <v>309</v>
      </c>
      <c r="G33" s="63" t="s">
        <v>310</v>
      </c>
      <c r="H33" s="631" t="s">
        <v>311</v>
      </c>
      <c r="I33" s="631"/>
      <c r="J33" s="63" t="s">
        <v>312</v>
      </c>
    </row>
    <row r="34" spans="1:10" s="99" customFormat="1" ht="12.75">
      <c r="A34" s="98"/>
      <c r="B34" s="80">
        <v>1</v>
      </c>
      <c r="C34" s="80">
        <v>2</v>
      </c>
      <c r="D34" s="619">
        <v>3</v>
      </c>
      <c r="E34" s="620"/>
      <c r="F34" s="80">
        <v>4</v>
      </c>
      <c r="G34" s="80">
        <v>5</v>
      </c>
      <c r="H34" s="619">
        <v>6</v>
      </c>
      <c r="I34" s="620"/>
      <c r="J34" s="80" t="s">
        <v>313</v>
      </c>
    </row>
    <row r="35" spans="1:10" s="95" customFormat="1" ht="31.5" outlineLevel="2">
      <c r="A35" s="90"/>
      <c r="B35" s="91" t="s">
        <v>356</v>
      </c>
      <c r="C35" s="90" t="s">
        <v>357</v>
      </c>
      <c r="D35" s="704" t="s">
        <v>291</v>
      </c>
      <c r="E35" s="705"/>
      <c r="F35" s="106" t="s">
        <v>291</v>
      </c>
      <c r="G35" s="106" t="s">
        <v>291</v>
      </c>
      <c r="H35" s="706" t="s">
        <v>291</v>
      </c>
      <c r="I35" s="707"/>
      <c r="J35" s="94"/>
    </row>
    <row r="36" spans="1:10" s="61" customFormat="1" ht="18.75" customHeight="1" outlineLevel="2">
      <c r="A36" s="66"/>
      <c r="B36" s="107" t="s">
        <v>292</v>
      </c>
      <c r="C36" s="66" t="s">
        <v>653</v>
      </c>
      <c r="D36" s="627" t="s">
        <v>657</v>
      </c>
      <c r="E36" s="628"/>
      <c r="F36" s="105">
        <v>1</v>
      </c>
      <c r="G36" s="101">
        <v>3000</v>
      </c>
      <c r="H36" s="629">
        <v>1</v>
      </c>
      <c r="I36" s="630"/>
      <c r="J36" s="74">
        <f aca="true" t="shared" si="1" ref="J36:J41">F36*G36*H36</f>
        <v>3000</v>
      </c>
    </row>
    <row r="37" spans="1:10" s="61" customFormat="1" ht="15.75" hidden="1" outlineLevel="2">
      <c r="A37" s="66"/>
      <c r="B37" s="67" t="s">
        <v>294</v>
      </c>
      <c r="C37" s="66"/>
      <c r="D37" s="627"/>
      <c r="E37" s="628"/>
      <c r="F37" s="105"/>
      <c r="G37" s="101"/>
      <c r="H37" s="629"/>
      <c r="I37" s="630"/>
      <c r="J37" s="74">
        <f t="shared" si="1"/>
        <v>0</v>
      </c>
    </row>
    <row r="38" spans="1:10" s="61" customFormat="1" ht="15.75" hidden="1" outlineLevel="2">
      <c r="A38" s="66"/>
      <c r="B38" s="107" t="s">
        <v>362</v>
      </c>
      <c r="C38" s="66"/>
      <c r="D38" s="627"/>
      <c r="E38" s="628"/>
      <c r="F38" s="105"/>
      <c r="G38" s="101"/>
      <c r="H38" s="629"/>
      <c r="I38" s="630"/>
      <c r="J38" s="74">
        <f>F38*G38*H38</f>
        <v>0</v>
      </c>
    </row>
    <row r="39" spans="1:10" s="61" customFormat="1" ht="15.75" hidden="1" outlineLevel="2">
      <c r="A39" s="66"/>
      <c r="B39" s="67" t="s">
        <v>364</v>
      </c>
      <c r="C39" s="66"/>
      <c r="D39" s="627"/>
      <c r="E39" s="628"/>
      <c r="F39" s="105"/>
      <c r="G39" s="101"/>
      <c r="H39" s="629"/>
      <c r="I39" s="630"/>
      <c r="J39" s="74">
        <f t="shared" si="1"/>
        <v>0</v>
      </c>
    </row>
    <row r="40" spans="1:10" s="61" customFormat="1" ht="15.75" hidden="1" outlineLevel="2">
      <c r="A40" s="66"/>
      <c r="B40" s="67" t="s">
        <v>366</v>
      </c>
      <c r="C40" s="66"/>
      <c r="D40" s="627"/>
      <c r="E40" s="628"/>
      <c r="F40" s="105"/>
      <c r="G40" s="101"/>
      <c r="H40" s="629"/>
      <c r="I40" s="630"/>
      <c r="J40" s="74"/>
    </row>
    <row r="41" spans="1:10" s="61" customFormat="1" ht="15.75" hidden="1" outlineLevel="2">
      <c r="A41" s="66"/>
      <c r="B41" s="67" t="s">
        <v>381</v>
      </c>
      <c r="C41" s="66"/>
      <c r="D41" s="627"/>
      <c r="E41" s="628"/>
      <c r="F41" s="105"/>
      <c r="G41" s="101"/>
      <c r="H41" s="629"/>
      <c r="I41" s="630"/>
      <c r="J41" s="74">
        <f t="shared" si="1"/>
        <v>0</v>
      </c>
    </row>
    <row r="42" spans="1:10" s="95" customFormat="1" ht="31.5" outlineLevel="2">
      <c r="A42" s="90"/>
      <c r="B42" s="91" t="s">
        <v>384</v>
      </c>
      <c r="C42" s="90" t="s">
        <v>385</v>
      </c>
      <c r="D42" s="704" t="s">
        <v>291</v>
      </c>
      <c r="E42" s="705"/>
      <c r="F42" s="106" t="s">
        <v>291</v>
      </c>
      <c r="G42" s="106" t="s">
        <v>291</v>
      </c>
      <c r="H42" s="706" t="s">
        <v>291</v>
      </c>
      <c r="I42" s="707"/>
      <c r="J42" s="94"/>
    </row>
    <row r="43" spans="1:10" s="61" customFormat="1" ht="15.75" hidden="1" outlineLevel="2">
      <c r="A43" s="66"/>
      <c r="B43" s="67" t="s">
        <v>297</v>
      </c>
      <c r="C43" s="66"/>
      <c r="D43" s="627"/>
      <c r="E43" s="628"/>
      <c r="F43" s="105"/>
      <c r="G43" s="101"/>
      <c r="H43" s="629"/>
      <c r="I43" s="630"/>
      <c r="J43" s="74">
        <f aca="true" t="shared" si="2" ref="J43:J48">G43*H43*I43</f>
        <v>0</v>
      </c>
    </row>
    <row r="44" spans="1:10" s="61" customFormat="1" ht="15.75" hidden="1" outlineLevel="2">
      <c r="A44" s="66"/>
      <c r="B44" s="67" t="s">
        <v>299</v>
      </c>
      <c r="C44" s="66"/>
      <c r="D44" s="627"/>
      <c r="E44" s="628"/>
      <c r="F44" s="105"/>
      <c r="G44" s="101"/>
      <c r="H44" s="629"/>
      <c r="I44" s="630"/>
      <c r="J44" s="74">
        <f t="shared" si="2"/>
        <v>0</v>
      </c>
    </row>
    <row r="45" spans="1:10" s="61" customFormat="1" ht="15.75" hidden="1" outlineLevel="2">
      <c r="A45" s="66"/>
      <c r="B45" s="67" t="s">
        <v>301</v>
      </c>
      <c r="C45" s="66"/>
      <c r="D45" s="627"/>
      <c r="E45" s="628"/>
      <c r="F45" s="105"/>
      <c r="G45" s="101"/>
      <c r="H45" s="629"/>
      <c r="I45" s="630"/>
      <c r="J45" s="74">
        <f t="shared" si="2"/>
        <v>0</v>
      </c>
    </row>
    <row r="46" spans="1:10" s="61" customFormat="1" ht="15.75" hidden="1" outlineLevel="2">
      <c r="A46" s="66"/>
      <c r="B46" s="67" t="s">
        <v>303</v>
      </c>
      <c r="C46" s="66"/>
      <c r="D46" s="627"/>
      <c r="E46" s="628"/>
      <c r="F46" s="105"/>
      <c r="G46" s="101"/>
      <c r="H46" s="629"/>
      <c r="I46" s="630"/>
      <c r="J46" s="74">
        <f t="shared" si="2"/>
        <v>0</v>
      </c>
    </row>
    <row r="47" spans="1:10" s="61" customFormat="1" ht="15.75" hidden="1" outlineLevel="2">
      <c r="A47" s="66"/>
      <c r="B47" s="67" t="s">
        <v>392</v>
      </c>
      <c r="C47" s="66"/>
      <c r="D47" s="627"/>
      <c r="E47" s="628"/>
      <c r="F47" s="105"/>
      <c r="G47" s="101"/>
      <c r="H47" s="629"/>
      <c r="I47" s="630"/>
      <c r="J47" s="74">
        <f t="shared" si="2"/>
        <v>0</v>
      </c>
    </row>
    <row r="48" spans="1:10" s="61" customFormat="1" ht="15.75" hidden="1" outlineLevel="2">
      <c r="A48" s="66"/>
      <c r="B48" s="67" t="s">
        <v>394</v>
      </c>
      <c r="C48" s="66"/>
      <c r="D48" s="627"/>
      <c r="E48" s="628"/>
      <c r="F48" s="105"/>
      <c r="G48" s="101"/>
      <c r="H48" s="629"/>
      <c r="I48" s="630"/>
      <c r="J48" s="74">
        <f t="shared" si="2"/>
        <v>0</v>
      </c>
    </row>
    <row r="49" spans="1:10" s="61" customFormat="1" ht="15.75" outlineLevel="2">
      <c r="A49" s="626" t="s">
        <v>284</v>
      </c>
      <c r="B49" s="604"/>
      <c r="C49" s="604"/>
      <c r="D49" s="604"/>
      <c r="E49" s="604"/>
      <c r="F49" s="604"/>
      <c r="G49" s="604"/>
      <c r="H49" s="604"/>
      <c r="I49" s="605"/>
      <c r="J49" s="103">
        <f>SUM(J36:J48)</f>
        <v>3000</v>
      </c>
    </row>
    <row r="50" spans="1:10" s="61" customFormat="1" ht="24" customHeight="1">
      <c r="A50" s="623" t="s">
        <v>677</v>
      </c>
      <c r="B50" s="624"/>
      <c r="C50" s="624"/>
      <c r="D50" s="624"/>
      <c r="E50" s="624"/>
      <c r="F50" s="624"/>
      <c r="G50" s="624"/>
      <c r="H50" s="624"/>
      <c r="I50" s="624"/>
      <c r="J50" s="624"/>
    </row>
    <row r="51" spans="1:10" ht="27">
      <c r="A51" s="77"/>
      <c r="B51" s="97" t="s">
        <v>268</v>
      </c>
      <c r="C51" s="63" t="s">
        <v>307</v>
      </c>
      <c r="D51" s="631" t="s">
        <v>308</v>
      </c>
      <c r="E51" s="631"/>
      <c r="F51" s="63" t="s">
        <v>309</v>
      </c>
      <c r="G51" s="63" t="s">
        <v>310</v>
      </c>
      <c r="H51" s="631" t="s">
        <v>311</v>
      </c>
      <c r="I51" s="631"/>
      <c r="J51" s="63" t="s">
        <v>312</v>
      </c>
    </row>
    <row r="52" spans="1:10" s="99" customFormat="1" ht="12.75">
      <c r="A52" s="98"/>
      <c r="B52" s="80">
        <v>1</v>
      </c>
      <c r="C52" s="80">
        <v>2</v>
      </c>
      <c r="D52" s="619">
        <v>3</v>
      </c>
      <c r="E52" s="620"/>
      <c r="F52" s="80">
        <v>4</v>
      </c>
      <c r="G52" s="80">
        <v>5</v>
      </c>
      <c r="H52" s="619">
        <v>6</v>
      </c>
      <c r="I52" s="620"/>
      <c r="J52" s="80" t="s">
        <v>313</v>
      </c>
    </row>
    <row r="53" spans="1:10" s="61" customFormat="1" ht="15.75" outlineLevel="2">
      <c r="A53" s="66"/>
      <c r="B53" s="67">
        <v>1</v>
      </c>
      <c r="C53" s="66" t="s">
        <v>660</v>
      </c>
      <c r="D53" s="627" t="s">
        <v>657</v>
      </c>
      <c r="E53" s="628"/>
      <c r="F53" s="70">
        <v>1</v>
      </c>
      <c r="G53" s="101">
        <v>329.06</v>
      </c>
      <c r="H53" s="629">
        <v>12</v>
      </c>
      <c r="I53" s="630"/>
      <c r="J53" s="74">
        <f aca="true" t="shared" si="3" ref="J53:J58">F53*G53*H53</f>
        <v>3948.7200000000003</v>
      </c>
    </row>
    <row r="54" spans="1:10" s="61" customFormat="1" ht="15.75" hidden="1" outlineLevel="2">
      <c r="A54" s="66"/>
      <c r="B54" s="67">
        <v>2</v>
      </c>
      <c r="C54" s="66"/>
      <c r="D54" s="627"/>
      <c r="E54" s="628"/>
      <c r="F54" s="70"/>
      <c r="G54" s="101"/>
      <c r="H54" s="629"/>
      <c r="I54" s="630"/>
      <c r="J54" s="74">
        <f t="shared" si="3"/>
        <v>0</v>
      </c>
    </row>
    <row r="55" spans="1:10" s="61" customFormat="1" ht="15.75" hidden="1" outlineLevel="2">
      <c r="A55" s="66"/>
      <c r="B55" s="67">
        <v>3</v>
      </c>
      <c r="C55" s="66"/>
      <c r="D55" s="627"/>
      <c r="E55" s="628"/>
      <c r="F55" s="70"/>
      <c r="G55" s="101"/>
      <c r="H55" s="629"/>
      <c r="I55" s="630"/>
      <c r="J55" s="74">
        <f t="shared" si="3"/>
        <v>0</v>
      </c>
    </row>
    <row r="56" spans="1:10" s="61" customFormat="1" ht="15.75" hidden="1" outlineLevel="2">
      <c r="A56" s="66"/>
      <c r="B56" s="67">
        <v>4</v>
      </c>
      <c r="C56" s="66"/>
      <c r="D56" s="627"/>
      <c r="E56" s="628"/>
      <c r="F56" s="70"/>
      <c r="G56" s="101"/>
      <c r="H56" s="629"/>
      <c r="I56" s="630"/>
      <c r="J56" s="74">
        <f t="shared" si="3"/>
        <v>0</v>
      </c>
    </row>
    <row r="57" spans="1:10" s="61" customFormat="1" ht="15.75" hidden="1" outlineLevel="2">
      <c r="A57" s="66"/>
      <c r="B57" s="67">
        <v>5</v>
      </c>
      <c r="C57" s="66"/>
      <c r="D57" s="627"/>
      <c r="E57" s="628"/>
      <c r="F57" s="70"/>
      <c r="G57" s="101"/>
      <c r="H57" s="629"/>
      <c r="I57" s="630"/>
      <c r="J57" s="74">
        <f t="shared" si="3"/>
        <v>0</v>
      </c>
    </row>
    <row r="58" spans="1:10" s="61" customFormat="1" ht="16.5" customHeight="1" hidden="1" outlineLevel="2">
      <c r="A58" s="66"/>
      <c r="B58" s="67">
        <v>6</v>
      </c>
      <c r="C58" s="66"/>
      <c r="D58" s="627"/>
      <c r="E58" s="628"/>
      <c r="F58" s="70"/>
      <c r="G58" s="101"/>
      <c r="H58" s="629"/>
      <c r="I58" s="630"/>
      <c r="J58" s="74">
        <f t="shared" si="3"/>
        <v>0</v>
      </c>
    </row>
    <row r="59" spans="1:10" s="61" customFormat="1" ht="15.75" outlineLevel="1" collapsed="1">
      <c r="A59" s="626" t="s">
        <v>284</v>
      </c>
      <c r="B59" s="604"/>
      <c r="C59" s="604"/>
      <c r="D59" s="604"/>
      <c r="E59" s="604"/>
      <c r="F59" s="604"/>
      <c r="G59" s="604"/>
      <c r="H59" s="604"/>
      <c r="I59" s="605"/>
      <c r="J59" s="103">
        <f>SUM(J53:J58)</f>
        <v>3948.7200000000003</v>
      </c>
    </row>
    <row r="60" spans="1:10" s="61" customFormat="1" ht="15.75" hidden="1">
      <c r="A60" s="623" t="s">
        <v>502</v>
      </c>
      <c r="B60" s="624"/>
      <c r="C60" s="624"/>
      <c r="D60" s="624"/>
      <c r="E60" s="624"/>
      <c r="F60" s="624"/>
      <c r="G60" s="624"/>
      <c r="H60" s="624"/>
      <c r="I60" s="624"/>
      <c r="J60" s="624"/>
    </row>
    <row r="61" spans="1:10" s="61" customFormat="1" ht="78.75" hidden="1">
      <c r="A61" s="108"/>
      <c r="B61" s="109" t="s">
        <v>268</v>
      </c>
      <c r="C61" s="698" t="s">
        <v>307</v>
      </c>
      <c r="D61" s="699"/>
      <c r="E61" s="699"/>
      <c r="F61" s="700"/>
      <c r="G61" s="110" t="s">
        <v>407</v>
      </c>
      <c r="H61" s="698" t="s">
        <v>287</v>
      </c>
      <c r="I61" s="700"/>
      <c r="J61" s="110" t="s">
        <v>408</v>
      </c>
    </row>
    <row r="62" spans="1:10" s="61" customFormat="1" ht="15.75" hidden="1">
      <c r="A62" s="111"/>
      <c r="B62" s="112">
        <v>1</v>
      </c>
      <c r="C62" s="668">
        <v>2</v>
      </c>
      <c r="D62" s="702"/>
      <c r="E62" s="702"/>
      <c r="F62" s="703"/>
      <c r="G62" s="65">
        <v>3</v>
      </c>
      <c r="H62" s="668">
        <v>4</v>
      </c>
      <c r="I62" s="703"/>
      <c r="J62" s="65" t="s">
        <v>289</v>
      </c>
    </row>
    <row r="63" spans="1:10" s="61" customFormat="1" ht="27.75" customHeight="1" hidden="1" outlineLevel="1">
      <c r="A63" s="66"/>
      <c r="B63" s="67" t="s">
        <v>292</v>
      </c>
      <c r="C63" s="690"/>
      <c r="D63" s="691"/>
      <c r="E63" s="691"/>
      <c r="F63" s="692"/>
      <c r="G63" s="115"/>
      <c r="H63" s="633"/>
      <c r="I63" s="634"/>
      <c r="J63" s="74">
        <f>D63*H63/100</f>
        <v>0</v>
      </c>
    </row>
    <row r="64" spans="1:10" s="61" customFormat="1" ht="15.75" hidden="1" outlineLevel="1">
      <c r="A64" s="66"/>
      <c r="B64" s="67" t="s">
        <v>294</v>
      </c>
      <c r="C64" s="690"/>
      <c r="D64" s="691"/>
      <c r="E64" s="691"/>
      <c r="F64" s="692"/>
      <c r="G64" s="115"/>
      <c r="H64" s="633"/>
      <c r="I64" s="634"/>
      <c r="J64" s="74">
        <f>D64*H64/100</f>
        <v>0</v>
      </c>
    </row>
    <row r="65" spans="1:10" s="61" customFormat="1" ht="15.75" hidden="1" outlineLevel="1">
      <c r="A65" s="626" t="s">
        <v>284</v>
      </c>
      <c r="B65" s="604"/>
      <c r="C65" s="604"/>
      <c r="D65" s="604"/>
      <c r="E65" s="604"/>
      <c r="F65" s="604"/>
      <c r="G65" s="604"/>
      <c r="H65" s="604"/>
      <c r="I65" s="605"/>
      <c r="J65" s="76">
        <f>J63+J64</f>
        <v>0</v>
      </c>
    </row>
    <row r="66" spans="1:10" s="61" customFormat="1" ht="22.5" customHeight="1" hidden="1">
      <c r="A66" s="623" t="s">
        <v>503</v>
      </c>
      <c r="B66" s="624"/>
      <c r="C66" s="624"/>
      <c r="D66" s="624"/>
      <c r="E66" s="624"/>
      <c r="F66" s="624"/>
      <c r="G66" s="624"/>
      <c r="H66" s="624"/>
      <c r="I66" s="624"/>
      <c r="J66" s="625"/>
    </row>
    <row r="67" spans="1:10" ht="25.5" hidden="1">
      <c r="A67" s="77"/>
      <c r="B67" s="78" t="s">
        <v>268</v>
      </c>
      <c r="C67" s="63" t="s">
        <v>307</v>
      </c>
      <c r="D67" s="621" t="s">
        <v>308</v>
      </c>
      <c r="E67" s="622"/>
      <c r="F67" s="621" t="s">
        <v>309</v>
      </c>
      <c r="G67" s="622"/>
      <c r="H67" s="621" t="s">
        <v>319</v>
      </c>
      <c r="I67" s="622"/>
      <c r="J67" s="63" t="s">
        <v>312</v>
      </c>
    </row>
    <row r="68" spans="1:10" ht="13.5" hidden="1">
      <c r="A68" s="77"/>
      <c r="B68" s="80">
        <v>1</v>
      </c>
      <c r="C68" s="80">
        <v>2</v>
      </c>
      <c r="D68" s="619">
        <v>3</v>
      </c>
      <c r="E68" s="620"/>
      <c r="F68" s="619">
        <v>4</v>
      </c>
      <c r="G68" s="620"/>
      <c r="H68" s="619">
        <v>5</v>
      </c>
      <c r="I68" s="620"/>
      <c r="J68" s="80" t="s">
        <v>318</v>
      </c>
    </row>
    <row r="69" spans="1:10" s="61" customFormat="1" ht="15.75" hidden="1" outlineLevel="1">
      <c r="A69" s="66"/>
      <c r="B69" s="67">
        <v>1</v>
      </c>
      <c r="C69" s="75"/>
      <c r="D69" s="613"/>
      <c r="E69" s="614"/>
      <c r="F69" s="615"/>
      <c r="G69" s="616"/>
      <c r="H69" s="617"/>
      <c r="I69" s="618"/>
      <c r="J69" s="82">
        <f>SUM(J71:J74)</f>
        <v>0</v>
      </c>
    </row>
    <row r="70" spans="1:10" s="61" customFormat="1" ht="15.75" hidden="1" outlineLevel="1">
      <c r="A70" s="66"/>
      <c r="B70" s="67"/>
      <c r="C70" s="75"/>
      <c r="D70" s="613"/>
      <c r="E70" s="614"/>
      <c r="F70" s="615"/>
      <c r="G70" s="616"/>
      <c r="H70" s="617"/>
      <c r="I70" s="618"/>
      <c r="J70" s="82"/>
    </row>
    <row r="71" spans="1:10" s="61" customFormat="1" ht="15.75" hidden="1" outlineLevel="1">
      <c r="A71" s="66"/>
      <c r="B71" s="67"/>
      <c r="C71" s="75"/>
      <c r="D71" s="613"/>
      <c r="E71" s="614"/>
      <c r="F71" s="615"/>
      <c r="G71" s="616"/>
      <c r="H71" s="617"/>
      <c r="I71" s="618"/>
      <c r="J71" s="82">
        <f>F71*H71</f>
        <v>0</v>
      </c>
    </row>
    <row r="72" spans="1:10" s="61" customFormat="1" ht="15.75" hidden="1" outlineLevel="1">
      <c r="A72" s="66"/>
      <c r="B72" s="67"/>
      <c r="C72" s="75"/>
      <c r="D72" s="613"/>
      <c r="E72" s="614"/>
      <c r="F72" s="615"/>
      <c r="G72" s="616"/>
      <c r="H72" s="617"/>
      <c r="I72" s="618"/>
      <c r="J72" s="82">
        <f>F72*H72</f>
        <v>0</v>
      </c>
    </row>
    <row r="73" spans="1:10" s="61" customFormat="1" ht="15.75" hidden="1" outlineLevel="1">
      <c r="A73" s="66"/>
      <c r="B73" s="67"/>
      <c r="C73" s="75"/>
      <c r="D73" s="613"/>
      <c r="E73" s="614"/>
      <c r="F73" s="615"/>
      <c r="G73" s="616"/>
      <c r="H73" s="617"/>
      <c r="I73" s="618"/>
      <c r="J73" s="82">
        <f>F73*H73</f>
        <v>0</v>
      </c>
    </row>
    <row r="74" spans="1:10" s="61" customFormat="1" ht="15.75" hidden="1" outlineLevel="1">
      <c r="A74" s="66"/>
      <c r="B74" s="67"/>
      <c r="C74" s="75"/>
      <c r="D74" s="613"/>
      <c r="E74" s="614"/>
      <c r="F74" s="615"/>
      <c r="G74" s="616"/>
      <c r="H74" s="617"/>
      <c r="I74" s="618"/>
      <c r="J74" s="82">
        <f>F74*H74</f>
        <v>0</v>
      </c>
    </row>
    <row r="75" spans="1:10" s="61" customFormat="1" ht="15.75" hidden="1" outlineLevel="1">
      <c r="A75" s="83" t="s">
        <v>284</v>
      </c>
      <c r="B75" s="84"/>
      <c r="C75" s="604" t="s">
        <v>284</v>
      </c>
      <c r="D75" s="604"/>
      <c r="E75" s="604"/>
      <c r="F75" s="604"/>
      <c r="G75" s="604"/>
      <c r="H75" s="604"/>
      <c r="I75" s="605"/>
      <c r="J75" s="76">
        <f>J69</f>
        <v>0</v>
      </c>
    </row>
    <row r="76" spans="1:10" s="61" customFormat="1" ht="27" customHeight="1" hidden="1">
      <c r="A76" s="623" t="s">
        <v>504</v>
      </c>
      <c r="B76" s="624"/>
      <c r="C76" s="624"/>
      <c r="D76" s="624"/>
      <c r="E76" s="624"/>
      <c r="F76" s="624"/>
      <c r="G76" s="624"/>
      <c r="H76" s="624"/>
      <c r="I76" s="624"/>
      <c r="J76" s="625"/>
    </row>
    <row r="77" spans="1:10" s="121" customFormat="1" ht="30" customHeight="1" hidden="1">
      <c r="A77" s="118"/>
      <c r="B77" s="119" t="s">
        <v>268</v>
      </c>
      <c r="C77" s="120" t="s">
        <v>307</v>
      </c>
      <c r="D77" s="682" t="s">
        <v>426</v>
      </c>
      <c r="E77" s="683"/>
      <c r="F77" s="682" t="s">
        <v>427</v>
      </c>
      <c r="G77" s="683"/>
      <c r="H77" s="682" t="s">
        <v>319</v>
      </c>
      <c r="I77" s="683"/>
      <c r="J77" s="120" t="s">
        <v>312</v>
      </c>
    </row>
    <row r="78" spans="1:10" s="121" customFormat="1" ht="30" hidden="1">
      <c r="A78" s="118"/>
      <c r="B78" s="122">
        <v>1</v>
      </c>
      <c r="C78" s="122">
        <v>2</v>
      </c>
      <c r="D78" s="680">
        <v>3</v>
      </c>
      <c r="E78" s="681"/>
      <c r="F78" s="680">
        <v>4</v>
      </c>
      <c r="G78" s="681"/>
      <c r="H78" s="680">
        <v>5</v>
      </c>
      <c r="I78" s="681"/>
      <c r="J78" s="122" t="s">
        <v>428</v>
      </c>
    </row>
    <row r="79" spans="1:10" s="61" customFormat="1" ht="15.75" hidden="1" outlineLevel="1">
      <c r="A79" s="66"/>
      <c r="B79" s="67">
        <v>1</v>
      </c>
      <c r="C79" s="75" t="s">
        <v>429</v>
      </c>
      <c r="D79" s="629"/>
      <c r="E79" s="630"/>
      <c r="F79" s="615"/>
      <c r="G79" s="616"/>
      <c r="H79" s="617"/>
      <c r="I79" s="618"/>
      <c r="J79" s="82">
        <f>J81+J84</f>
        <v>0</v>
      </c>
    </row>
    <row r="80" spans="1:10" s="61" customFormat="1" ht="31.5" hidden="1" outlineLevel="1">
      <c r="A80" s="66"/>
      <c r="B80" s="67"/>
      <c r="C80" s="66" t="s">
        <v>430</v>
      </c>
      <c r="D80" s="629"/>
      <c r="E80" s="630"/>
      <c r="F80" s="615"/>
      <c r="G80" s="616"/>
      <c r="H80" s="617"/>
      <c r="I80" s="618"/>
      <c r="J80" s="82"/>
    </row>
    <row r="81" spans="1:10" s="61" customFormat="1" ht="15.75" hidden="1" outlineLevel="1">
      <c r="A81" s="66"/>
      <c r="B81" s="67"/>
      <c r="C81" s="75"/>
      <c r="D81" s="629"/>
      <c r="E81" s="630"/>
      <c r="F81" s="615"/>
      <c r="G81" s="616"/>
      <c r="H81" s="617"/>
      <c r="I81" s="618"/>
      <c r="J81" s="82">
        <f>F81*D81/100*H81*9/1000</f>
        <v>0</v>
      </c>
    </row>
    <row r="82" spans="1:10" s="61" customFormat="1" ht="15.75" hidden="1" outlineLevel="1">
      <c r="A82" s="66"/>
      <c r="B82" s="67"/>
      <c r="C82" s="75"/>
      <c r="D82" s="629"/>
      <c r="E82" s="630"/>
      <c r="F82" s="615"/>
      <c r="G82" s="616"/>
      <c r="H82" s="617"/>
      <c r="I82" s="618"/>
      <c r="J82" s="82">
        <f>F82*D82/100*H82*9/1000</f>
        <v>0</v>
      </c>
    </row>
    <row r="83" spans="1:10" s="61" customFormat="1" ht="31.5" hidden="1" outlineLevel="1">
      <c r="A83" s="66"/>
      <c r="B83" s="67">
        <v>2</v>
      </c>
      <c r="C83" s="66" t="s">
        <v>431</v>
      </c>
      <c r="D83" s="629"/>
      <c r="E83" s="630"/>
      <c r="F83" s="615"/>
      <c r="G83" s="616"/>
      <c r="H83" s="617"/>
      <c r="I83" s="618"/>
      <c r="J83" s="82">
        <f>SUM(J85:J86)</f>
        <v>0</v>
      </c>
    </row>
    <row r="84" spans="1:10" s="61" customFormat="1" ht="31.5" hidden="1" outlineLevel="1">
      <c r="A84" s="66"/>
      <c r="B84" s="67"/>
      <c r="C84" s="66" t="s">
        <v>430</v>
      </c>
      <c r="D84" s="629"/>
      <c r="E84" s="630"/>
      <c r="F84" s="615"/>
      <c r="G84" s="616"/>
      <c r="H84" s="617"/>
      <c r="I84" s="618"/>
      <c r="J84" s="82"/>
    </row>
    <row r="85" spans="1:10" s="61" customFormat="1" ht="15.75" hidden="1" outlineLevel="1">
      <c r="A85" s="66"/>
      <c r="B85" s="67"/>
      <c r="C85" s="75"/>
      <c r="D85" s="629"/>
      <c r="E85" s="630"/>
      <c r="F85" s="615"/>
      <c r="G85" s="616"/>
      <c r="H85" s="617"/>
      <c r="I85" s="618"/>
      <c r="J85" s="82"/>
    </row>
    <row r="86" spans="1:10" s="61" customFormat="1" ht="15.75" hidden="1" outlineLevel="1">
      <c r="A86" s="66"/>
      <c r="B86" s="67"/>
      <c r="C86" s="75"/>
      <c r="D86" s="629"/>
      <c r="E86" s="630"/>
      <c r="F86" s="615"/>
      <c r="G86" s="616"/>
      <c r="H86" s="617"/>
      <c r="I86" s="618"/>
      <c r="J86" s="82"/>
    </row>
    <row r="87" spans="1:10" s="61" customFormat="1" ht="15.75" hidden="1" outlineLevel="1">
      <c r="A87" s="83" t="s">
        <v>284</v>
      </c>
      <c r="B87" s="84"/>
      <c r="C87" s="604" t="s">
        <v>284</v>
      </c>
      <c r="D87" s="604"/>
      <c r="E87" s="604"/>
      <c r="F87" s="604"/>
      <c r="G87" s="604"/>
      <c r="H87" s="604"/>
      <c r="I87" s="605"/>
      <c r="J87" s="76">
        <f>J79+J83</f>
        <v>0</v>
      </c>
    </row>
    <row r="88" spans="1:10" s="61" customFormat="1" ht="28.5" customHeight="1" hidden="1">
      <c r="A88" s="623" t="s">
        <v>505</v>
      </c>
      <c r="B88" s="624"/>
      <c r="C88" s="624"/>
      <c r="D88" s="624"/>
      <c r="E88" s="624"/>
      <c r="F88" s="624"/>
      <c r="G88" s="624"/>
      <c r="H88" s="624"/>
      <c r="I88" s="624"/>
      <c r="J88" s="625"/>
    </row>
    <row r="89" spans="1:10" ht="25.5" hidden="1">
      <c r="A89" s="77"/>
      <c r="B89" s="78" t="s">
        <v>268</v>
      </c>
      <c r="C89" s="63" t="s">
        <v>307</v>
      </c>
      <c r="D89" s="621" t="s">
        <v>308</v>
      </c>
      <c r="E89" s="622"/>
      <c r="F89" s="621" t="s">
        <v>309</v>
      </c>
      <c r="G89" s="622"/>
      <c r="H89" s="621" t="s">
        <v>319</v>
      </c>
      <c r="I89" s="622"/>
      <c r="J89" s="63" t="s">
        <v>312</v>
      </c>
    </row>
    <row r="90" spans="1:10" ht="13.5" hidden="1">
      <c r="A90" s="77"/>
      <c r="B90" s="80">
        <v>1</v>
      </c>
      <c r="C90" s="80">
        <v>2</v>
      </c>
      <c r="D90" s="619">
        <v>3</v>
      </c>
      <c r="E90" s="620"/>
      <c r="F90" s="619">
        <v>4</v>
      </c>
      <c r="G90" s="620"/>
      <c r="H90" s="619">
        <v>5</v>
      </c>
      <c r="I90" s="620"/>
      <c r="J90" s="80" t="s">
        <v>318</v>
      </c>
    </row>
    <row r="91" spans="1:10" s="61" customFormat="1" ht="15.75" hidden="1" outlineLevel="1">
      <c r="A91" s="66"/>
      <c r="B91" s="67"/>
      <c r="C91" s="75"/>
      <c r="D91" s="613"/>
      <c r="E91" s="614"/>
      <c r="F91" s="615"/>
      <c r="G91" s="616"/>
      <c r="H91" s="617"/>
      <c r="I91" s="618"/>
      <c r="J91" s="82">
        <f>F91*H91</f>
        <v>0</v>
      </c>
    </row>
    <row r="92" spans="1:10" s="61" customFormat="1" ht="15.75" hidden="1" outlineLevel="1">
      <c r="A92" s="66"/>
      <c r="B92" s="67"/>
      <c r="C92" s="66"/>
      <c r="D92" s="613"/>
      <c r="E92" s="614"/>
      <c r="F92" s="615"/>
      <c r="G92" s="616"/>
      <c r="H92" s="617"/>
      <c r="I92" s="618"/>
      <c r="J92" s="82">
        <f aca="true" t="shared" si="4" ref="J92:J98">F92*H92</f>
        <v>0</v>
      </c>
    </row>
    <row r="93" spans="1:10" s="61" customFormat="1" ht="15.75" hidden="1" outlineLevel="1">
      <c r="A93" s="66"/>
      <c r="B93" s="67"/>
      <c r="C93" s="66"/>
      <c r="D93" s="613"/>
      <c r="E93" s="614"/>
      <c r="F93" s="615"/>
      <c r="G93" s="616"/>
      <c r="H93" s="617"/>
      <c r="I93" s="618"/>
      <c r="J93" s="82">
        <f t="shared" si="4"/>
        <v>0</v>
      </c>
    </row>
    <row r="94" spans="1:10" s="61" customFormat="1" ht="15.75" hidden="1" outlineLevel="1">
      <c r="A94" s="66"/>
      <c r="B94" s="67"/>
      <c r="C94" s="66"/>
      <c r="D94" s="613"/>
      <c r="E94" s="614"/>
      <c r="F94" s="615"/>
      <c r="G94" s="616"/>
      <c r="H94" s="617"/>
      <c r="I94" s="618"/>
      <c r="J94" s="82">
        <f t="shared" si="4"/>
        <v>0</v>
      </c>
    </row>
    <row r="95" spans="1:10" s="61" customFormat="1" ht="15.75" hidden="1" outlineLevel="1">
      <c r="A95" s="66"/>
      <c r="B95" s="67"/>
      <c r="C95" s="66"/>
      <c r="D95" s="613"/>
      <c r="E95" s="614"/>
      <c r="F95" s="615"/>
      <c r="G95" s="616"/>
      <c r="H95" s="617"/>
      <c r="I95" s="618"/>
      <c r="J95" s="82">
        <f t="shared" si="4"/>
        <v>0</v>
      </c>
    </row>
    <row r="96" spans="1:10" s="61" customFormat="1" ht="15.75" hidden="1" outlineLevel="1">
      <c r="A96" s="66"/>
      <c r="B96" s="67"/>
      <c r="C96" s="66"/>
      <c r="D96" s="613"/>
      <c r="E96" s="614"/>
      <c r="F96" s="615"/>
      <c r="G96" s="616"/>
      <c r="H96" s="617"/>
      <c r="I96" s="618"/>
      <c r="J96" s="82">
        <f t="shared" si="4"/>
        <v>0</v>
      </c>
    </row>
    <row r="97" spans="1:10" s="61" customFormat="1" ht="15.75" hidden="1" outlineLevel="1">
      <c r="A97" s="66"/>
      <c r="B97" s="67"/>
      <c r="C97" s="66"/>
      <c r="D97" s="613"/>
      <c r="E97" s="614"/>
      <c r="F97" s="615"/>
      <c r="G97" s="616"/>
      <c r="H97" s="617"/>
      <c r="I97" s="618"/>
      <c r="J97" s="82">
        <f t="shared" si="4"/>
        <v>0</v>
      </c>
    </row>
    <row r="98" spans="1:10" s="61" customFormat="1" ht="15.75" hidden="1" outlineLevel="1">
      <c r="A98" s="66"/>
      <c r="B98" s="67"/>
      <c r="C98" s="66"/>
      <c r="D98" s="613"/>
      <c r="E98" s="614"/>
      <c r="F98" s="615"/>
      <c r="G98" s="616"/>
      <c r="H98" s="617"/>
      <c r="I98" s="618"/>
      <c r="J98" s="82">
        <f t="shared" si="4"/>
        <v>0</v>
      </c>
    </row>
    <row r="99" spans="1:10" s="61" customFormat="1" ht="15.75" hidden="1" outlineLevel="1">
      <c r="A99" s="66"/>
      <c r="B99" s="67"/>
      <c r="C99" s="66"/>
      <c r="D99" s="613"/>
      <c r="E99" s="614"/>
      <c r="F99" s="615"/>
      <c r="G99" s="616"/>
      <c r="H99" s="617"/>
      <c r="I99" s="618"/>
      <c r="J99" s="82"/>
    </row>
    <row r="100" spans="1:10" s="61" customFormat="1" ht="15.75" hidden="1" outlineLevel="1">
      <c r="A100" s="83" t="s">
        <v>284</v>
      </c>
      <c r="B100" s="84"/>
      <c r="C100" s="604" t="s">
        <v>284</v>
      </c>
      <c r="D100" s="604"/>
      <c r="E100" s="604"/>
      <c r="F100" s="604"/>
      <c r="G100" s="604"/>
      <c r="H100" s="604"/>
      <c r="I100" s="605"/>
      <c r="J100" s="76">
        <f>SUM(J91:J99)</f>
        <v>0</v>
      </c>
    </row>
    <row r="101" spans="1:10" s="61" customFormat="1" ht="28.5" customHeight="1" hidden="1">
      <c r="A101" s="623" t="s">
        <v>506</v>
      </c>
      <c r="B101" s="624"/>
      <c r="C101" s="624"/>
      <c r="D101" s="624"/>
      <c r="E101" s="624"/>
      <c r="F101" s="624"/>
      <c r="G101" s="624"/>
      <c r="H101" s="624"/>
      <c r="I101" s="624"/>
      <c r="J101" s="625"/>
    </row>
    <row r="102" spans="1:10" ht="25.5" hidden="1">
      <c r="A102" s="77"/>
      <c r="B102" s="78" t="s">
        <v>268</v>
      </c>
      <c r="C102" s="63" t="s">
        <v>307</v>
      </c>
      <c r="D102" s="621" t="s">
        <v>308</v>
      </c>
      <c r="E102" s="622"/>
      <c r="F102" s="621" t="s">
        <v>309</v>
      </c>
      <c r="G102" s="622"/>
      <c r="H102" s="621" t="s">
        <v>319</v>
      </c>
      <c r="I102" s="622"/>
      <c r="J102" s="63" t="s">
        <v>312</v>
      </c>
    </row>
    <row r="103" spans="1:10" ht="13.5" hidden="1">
      <c r="A103" s="77"/>
      <c r="B103" s="80">
        <v>1</v>
      </c>
      <c r="C103" s="80">
        <v>2</v>
      </c>
      <c r="D103" s="619">
        <v>3</v>
      </c>
      <c r="E103" s="620"/>
      <c r="F103" s="619">
        <v>4</v>
      </c>
      <c r="G103" s="620"/>
      <c r="H103" s="619">
        <v>5</v>
      </c>
      <c r="I103" s="620"/>
      <c r="J103" s="80" t="s">
        <v>318</v>
      </c>
    </row>
    <row r="104" spans="1:10" s="61" customFormat="1" ht="15.75" hidden="1" outlineLevel="1">
      <c r="A104" s="66"/>
      <c r="B104" s="67"/>
      <c r="C104" s="75"/>
      <c r="D104" s="613"/>
      <c r="E104" s="614"/>
      <c r="F104" s="615"/>
      <c r="G104" s="616"/>
      <c r="H104" s="617"/>
      <c r="I104" s="618"/>
      <c r="J104" s="82">
        <f>F104*H104</f>
        <v>0</v>
      </c>
    </row>
    <row r="105" spans="1:10" s="61" customFormat="1" ht="15.75" hidden="1" outlineLevel="1">
      <c r="A105" s="66"/>
      <c r="B105" s="67"/>
      <c r="C105" s="66"/>
      <c r="D105" s="613"/>
      <c r="E105" s="614"/>
      <c r="F105" s="615"/>
      <c r="G105" s="616"/>
      <c r="H105" s="617"/>
      <c r="I105" s="618"/>
      <c r="J105" s="82">
        <f aca="true" t="shared" si="5" ref="J105:J111">F105*H105</f>
        <v>0</v>
      </c>
    </row>
    <row r="106" spans="1:10" s="61" customFormat="1" ht="15.75" hidden="1" outlineLevel="1">
      <c r="A106" s="66"/>
      <c r="B106" s="67"/>
      <c r="C106" s="66"/>
      <c r="D106" s="613"/>
      <c r="E106" s="614"/>
      <c r="F106" s="615"/>
      <c r="G106" s="616"/>
      <c r="H106" s="617"/>
      <c r="I106" s="618"/>
      <c r="J106" s="82">
        <f t="shared" si="5"/>
        <v>0</v>
      </c>
    </row>
    <row r="107" spans="1:10" s="61" customFormat="1" ht="15.75" hidden="1" outlineLevel="1">
      <c r="A107" s="66"/>
      <c r="B107" s="67"/>
      <c r="C107" s="66"/>
      <c r="D107" s="613"/>
      <c r="E107" s="614"/>
      <c r="F107" s="615"/>
      <c r="G107" s="616"/>
      <c r="H107" s="617"/>
      <c r="I107" s="618"/>
      <c r="J107" s="82">
        <f t="shared" si="5"/>
        <v>0</v>
      </c>
    </row>
    <row r="108" spans="1:10" s="61" customFormat="1" ht="15.75" hidden="1" outlineLevel="1">
      <c r="A108" s="66"/>
      <c r="B108" s="67"/>
      <c r="C108" s="66"/>
      <c r="D108" s="613"/>
      <c r="E108" s="614"/>
      <c r="F108" s="615"/>
      <c r="G108" s="616"/>
      <c r="H108" s="617"/>
      <c r="I108" s="618"/>
      <c r="J108" s="82">
        <f t="shared" si="5"/>
        <v>0</v>
      </c>
    </row>
    <row r="109" spans="1:10" s="61" customFormat="1" ht="15.75" hidden="1" outlineLevel="1">
      <c r="A109" s="66"/>
      <c r="B109" s="67"/>
      <c r="C109" s="66"/>
      <c r="D109" s="613"/>
      <c r="E109" s="614"/>
      <c r="F109" s="615"/>
      <c r="G109" s="616"/>
      <c r="H109" s="617"/>
      <c r="I109" s="618"/>
      <c r="J109" s="82">
        <f t="shared" si="5"/>
        <v>0</v>
      </c>
    </row>
    <row r="110" spans="1:10" s="61" customFormat="1" ht="15.75" hidden="1" outlineLevel="1">
      <c r="A110" s="66"/>
      <c r="B110" s="67"/>
      <c r="C110" s="66"/>
      <c r="D110" s="613"/>
      <c r="E110" s="614"/>
      <c r="F110" s="615"/>
      <c r="G110" s="616"/>
      <c r="H110" s="617"/>
      <c r="I110" s="618"/>
      <c r="J110" s="82">
        <f t="shared" si="5"/>
        <v>0</v>
      </c>
    </row>
    <row r="111" spans="1:10" s="61" customFormat="1" ht="15.75" hidden="1" outlineLevel="1">
      <c r="A111" s="66"/>
      <c r="B111" s="67"/>
      <c r="C111" s="66"/>
      <c r="D111" s="613"/>
      <c r="E111" s="614"/>
      <c r="F111" s="615"/>
      <c r="G111" s="616"/>
      <c r="H111" s="617"/>
      <c r="I111" s="618"/>
      <c r="J111" s="82">
        <f t="shared" si="5"/>
        <v>0</v>
      </c>
    </row>
    <row r="112" spans="1:10" s="61" customFormat="1" ht="15.75" hidden="1" outlineLevel="1">
      <c r="A112" s="66"/>
      <c r="B112" s="67"/>
      <c r="C112" s="66"/>
      <c r="D112" s="613"/>
      <c r="E112" s="614"/>
      <c r="F112" s="615"/>
      <c r="G112" s="616"/>
      <c r="H112" s="617"/>
      <c r="I112" s="618"/>
      <c r="J112" s="82"/>
    </row>
    <row r="113" spans="1:10" s="61" customFormat="1" ht="15.75" hidden="1" outlineLevel="1">
      <c r="A113" s="83" t="s">
        <v>284</v>
      </c>
      <c r="B113" s="84"/>
      <c r="C113" s="604" t="s">
        <v>284</v>
      </c>
      <c r="D113" s="604"/>
      <c r="E113" s="604"/>
      <c r="F113" s="604"/>
      <c r="G113" s="604"/>
      <c r="H113" s="604"/>
      <c r="I113" s="605"/>
      <c r="J113" s="76">
        <f>SUM(J104:J112)</f>
        <v>0</v>
      </c>
    </row>
    <row r="114" spans="1:10" s="61" customFormat="1" ht="28.5" customHeight="1" hidden="1">
      <c r="A114" s="623" t="s">
        <v>507</v>
      </c>
      <c r="B114" s="624"/>
      <c r="C114" s="624"/>
      <c r="D114" s="624"/>
      <c r="E114" s="624"/>
      <c r="F114" s="624"/>
      <c r="G114" s="624"/>
      <c r="H114" s="624"/>
      <c r="I114" s="624"/>
      <c r="J114" s="625"/>
    </row>
    <row r="115" spans="1:10" ht="25.5" hidden="1">
      <c r="A115" s="77"/>
      <c r="B115" s="78" t="s">
        <v>268</v>
      </c>
      <c r="C115" s="63" t="s">
        <v>307</v>
      </c>
      <c r="D115" s="621" t="s">
        <v>308</v>
      </c>
      <c r="E115" s="622"/>
      <c r="F115" s="621" t="s">
        <v>309</v>
      </c>
      <c r="G115" s="622"/>
      <c r="H115" s="621" t="s">
        <v>319</v>
      </c>
      <c r="I115" s="622"/>
      <c r="J115" s="63" t="s">
        <v>312</v>
      </c>
    </row>
    <row r="116" spans="1:10" ht="13.5" hidden="1">
      <c r="A116" s="77"/>
      <c r="B116" s="80">
        <v>1</v>
      </c>
      <c r="C116" s="80">
        <v>2</v>
      </c>
      <c r="D116" s="619">
        <v>3</v>
      </c>
      <c r="E116" s="620"/>
      <c r="F116" s="619">
        <v>4</v>
      </c>
      <c r="G116" s="620"/>
      <c r="H116" s="619">
        <v>5</v>
      </c>
      <c r="I116" s="620"/>
      <c r="J116" s="80" t="s">
        <v>318</v>
      </c>
    </row>
    <row r="117" spans="1:10" s="61" customFormat="1" ht="15.75" hidden="1" outlineLevel="1">
      <c r="A117" s="66"/>
      <c r="B117" s="67"/>
      <c r="C117" s="75"/>
      <c r="D117" s="613"/>
      <c r="E117" s="614"/>
      <c r="F117" s="615"/>
      <c r="G117" s="616"/>
      <c r="H117" s="617"/>
      <c r="I117" s="618"/>
      <c r="J117" s="82">
        <f>F117*H117</f>
        <v>0</v>
      </c>
    </row>
    <row r="118" spans="1:10" s="61" customFormat="1" ht="15.75" hidden="1" outlineLevel="1">
      <c r="A118" s="66"/>
      <c r="B118" s="67"/>
      <c r="C118" s="66"/>
      <c r="D118" s="613"/>
      <c r="E118" s="614"/>
      <c r="F118" s="615"/>
      <c r="G118" s="616"/>
      <c r="H118" s="617"/>
      <c r="I118" s="618"/>
      <c r="J118" s="82">
        <f aca="true" t="shared" si="6" ref="J118:J124">F118*H118</f>
        <v>0</v>
      </c>
    </row>
    <row r="119" spans="1:10" s="61" customFormat="1" ht="15.75" hidden="1" outlineLevel="1">
      <c r="A119" s="66"/>
      <c r="B119" s="67"/>
      <c r="C119" s="66"/>
      <c r="D119" s="613"/>
      <c r="E119" s="614"/>
      <c r="F119" s="615"/>
      <c r="G119" s="616"/>
      <c r="H119" s="617"/>
      <c r="I119" s="618"/>
      <c r="J119" s="82">
        <f t="shared" si="6"/>
        <v>0</v>
      </c>
    </row>
    <row r="120" spans="1:10" s="61" customFormat="1" ht="15.75" hidden="1" outlineLevel="1">
      <c r="A120" s="66"/>
      <c r="B120" s="67"/>
      <c r="C120" s="66"/>
      <c r="D120" s="613"/>
      <c r="E120" s="614"/>
      <c r="F120" s="615"/>
      <c r="G120" s="616"/>
      <c r="H120" s="617"/>
      <c r="I120" s="618"/>
      <c r="J120" s="82">
        <f t="shared" si="6"/>
        <v>0</v>
      </c>
    </row>
    <row r="121" spans="1:10" s="61" customFormat="1" ht="15.75" hidden="1" outlineLevel="1">
      <c r="A121" s="66"/>
      <c r="B121" s="67"/>
      <c r="C121" s="66"/>
      <c r="D121" s="613"/>
      <c r="E121" s="614"/>
      <c r="F121" s="615"/>
      <c r="G121" s="616"/>
      <c r="H121" s="617"/>
      <c r="I121" s="618"/>
      <c r="J121" s="82">
        <f t="shared" si="6"/>
        <v>0</v>
      </c>
    </row>
    <row r="122" spans="1:10" s="61" customFormat="1" ht="15.75" hidden="1" outlineLevel="1">
      <c r="A122" s="66"/>
      <c r="B122" s="67"/>
      <c r="C122" s="66"/>
      <c r="D122" s="613"/>
      <c r="E122" s="614"/>
      <c r="F122" s="615"/>
      <c r="G122" s="616"/>
      <c r="H122" s="617"/>
      <c r="I122" s="618"/>
      <c r="J122" s="82">
        <f t="shared" si="6"/>
        <v>0</v>
      </c>
    </row>
    <row r="123" spans="1:10" s="61" customFormat="1" ht="15.75" hidden="1" outlineLevel="1">
      <c r="A123" s="66"/>
      <c r="B123" s="67"/>
      <c r="C123" s="66"/>
      <c r="D123" s="613"/>
      <c r="E123" s="614"/>
      <c r="F123" s="615"/>
      <c r="G123" s="616"/>
      <c r="H123" s="617"/>
      <c r="I123" s="618"/>
      <c r="J123" s="82">
        <f t="shared" si="6"/>
        <v>0</v>
      </c>
    </row>
    <row r="124" spans="1:10" s="61" customFormat="1" ht="15.75" hidden="1" outlineLevel="1">
      <c r="A124" s="66"/>
      <c r="B124" s="67"/>
      <c r="C124" s="66"/>
      <c r="D124" s="613"/>
      <c r="E124" s="614"/>
      <c r="F124" s="615"/>
      <c r="G124" s="616"/>
      <c r="H124" s="617"/>
      <c r="I124" s="618"/>
      <c r="J124" s="82">
        <f t="shared" si="6"/>
        <v>0</v>
      </c>
    </row>
    <row r="125" spans="1:10" s="61" customFormat="1" ht="15.75" hidden="1" outlineLevel="1">
      <c r="A125" s="66"/>
      <c r="B125" s="67"/>
      <c r="C125" s="66"/>
      <c r="D125" s="613"/>
      <c r="E125" s="614"/>
      <c r="F125" s="615"/>
      <c r="G125" s="616"/>
      <c r="H125" s="617"/>
      <c r="I125" s="618"/>
      <c r="J125" s="82"/>
    </row>
    <row r="126" spans="1:10" s="61" customFormat="1" ht="15.75" hidden="1" outlineLevel="1">
      <c r="A126" s="83" t="s">
        <v>284</v>
      </c>
      <c r="B126" s="84"/>
      <c r="C126" s="604" t="s">
        <v>284</v>
      </c>
      <c r="D126" s="604"/>
      <c r="E126" s="604"/>
      <c r="F126" s="604"/>
      <c r="G126" s="604"/>
      <c r="H126" s="604"/>
      <c r="I126" s="605"/>
      <c r="J126" s="76">
        <f>SUM(J117:J125)</f>
        <v>0</v>
      </c>
    </row>
    <row r="127" spans="3:10" s="61" customFormat="1" ht="21" customHeight="1" collapsed="1">
      <c r="C127" s="606" t="s">
        <v>325</v>
      </c>
      <c r="D127" s="606"/>
      <c r="E127" s="606"/>
      <c r="F127" s="606"/>
      <c r="G127" s="606"/>
      <c r="H127" s="606"/>
      <c r="I127" s="607"/>
      <c r="J127" s="103">
        <f>J18+J28+J31+J49+J59+J65+J75+J87+J100+J113+J126</f>
        <v>6948.72</v>
      </c>
    </row>
    <row r="130" spans="2:10" ht="12.75">
      <c r="B130" s="79" t="s">
        <v>140</v>
      </c>
      <c r="D130" s="124"/>
      <c r="E130" s="124"/>
      <c r="F130" s="125"/>
      <c r="I130" s="124" t="s">
        <v>581</v>
      </c>
      <c r="J130" s="124"/>
    </row>
    <row r="131" spans="9:10" ht="12.75">
      <c r="I131" s="601" t="s">
        <v>326</v>
      </c>
      <c r="J131" s="601"/>
    </row>
    <row r="133" spans="2:10" ht="12.75">
      <c r="B133" s="79" t="s">
        <v>579</v>
      </c>
      <c r="D133" s="124"/>
      <c r="E133" s="124"/>
      <c r="F133" s="125"/>
      <c r="I133" s="124" t="s">
        <v>580</v>
      </c>
      <c r="J133" s="124"/>
    </row>
    <row r="134" spans="9:10" ht="12.75">
      <c r="I134" s="601" t="s">
        <v>326</v>
      </c>
      <c r="J134" s="601"/>
    </row>
    <row r="136" spans="2:10" ht="12.75">
      <c r="B136" s="79" t="s">
        <v>327</v>
      </c>
      <c r="C136" s="124" t="s">
        <v>582</v>
      </c>
      <c r="D136" s="124"/>
      <c r="F136" s="598" t="s">
        <v>583</v>
      </c>
      <c r="G136" s="598"/>
      <c r="I136" s="124" t="s">
        <v>580</v>
      </c>
      <c r="J136" s="124"/>
    </row>
    <row r="137" spans="3:10" ht="12.75">
      <c r="C137" s="602" t="s">
        <v>142</v>
      </c>
      <c r="D137" s="602"/>
      <c r="F137" s="603" t="s">
        <v>145</v>
      </c>
      <c r="G137" s="603"/>
      <c r="I137" s="601" t="s">
        <v>326</v>
      </c>
      <c r="J137" s="601"/>
    </row>
    <row r="139" spans="2:3" ht="12.75">
      <c r="B139" s="79" t="s">
        <v>328</v>
      </c>
      <c r="C139" s="167">
        <v>43850</v>
      </c>
    </row>
  </sheetData>
  <sheetProtection/>
  <mergeCells count="263">
    <mergeCell ref="C137:D137"/>
    <mergeCell ref="F137:G137"/>
    <mergeCell ref="I137:J137"/>
    <mergeCell ref="B4:J4"/>
    <mergeCell ref="E6:J6"/>
    <mergeCell ref="D7:J7"/>
    <mergeCell ref="E11:G11"/>
    <mergeCell ref="E13:G13"/>
    <mergeCell ref="H11:J11"/>
    <mergeCell ref="H13:J13"/>
    <mergeCell ref="H14:J14"/>
    <mergeCell ref="H15:J15"/>
    <mergeCell ref="A19:J19"/>
    <mergeCell ref="D20:E20"/>
    <mergeCell ref="H20:I20"/>
    <mergeCell ref="E14:G14"/>
    <mergeCell ref="E15:G15"/>
    <mergeCell ref="D21:E21"/>
    <mergeCell ref="H21:I21"/>
    <mergeCell ref="H22:I22"/>
    <mergeCell ref="D23:E23"/>
    <mergeCell ref="H23:I23"/>
    <mergeCell ref="H24:I24"/>
    <mergeCell ref="H25:I25"/>
    <mergeCell ref="H26:I26"/>
    <mergeCell ref="D27:E27"/>
    <mergeCell ref="H27:I27"/>
    <mergeCell ref="A28:I28"/>
    <mergeCell ref="A29:J29"/>
    <mergeCell ref="D30:E30"/>
    <mergeCell ref="H30:I30"/>
    <mergeCell ref="A31:I31"/>
    <mergeCell ref="A32:J32"/>
    <mergeCell ref="D33:E33"/>
    <mergeCell ref="H33:I33"/>
    <mergeCell ref="D34:E34"/>
    <mergeCell ref="H34:I34"/>
    <mergeCell ref="D35:E35"/>
    <mergeCell ref="H35:I35"/>
    <mergeCell ref="D36:E36"/>
    <mergeCell ref="H36:I36"/>
    <mergeCell ref="D37:E37"/>
    <mergeCell ref="H37:I37"/>
    <mergeCell ref="D38:E38"/>
    <mergeCell ref="H38:I38"/>
    <mergeCell ref="D39:E39"/>
    <mergeCell ref="H39:I39"/>
    <mergeCell ref="D40:E40"/>
    <mergeCell ref="H40:I40"/>
    <mergeCell ref="D41:E41"/>
    <mergeCell ref="H41:I41"/>
    <mergeCell ref="D42:E42"/>
    <mergeCell ref="H42:I42"/>
    <mergeCell ref="D43:E43"/>
    <mergeCell ref="H43:I43"/>
    <mergeCell ref="D44:E44"/>
    <mergeCell ref="H44:I44"/>
    <mergeCell ref="D45:E45"/>
    <mergeCell ref="H45:I45"/>
    <mergeCell ref="D46:E46"/>
    <mergeCell ref="H46:I46"/>
    <mergeCell ref="D47:E47"/>
    <mergeCell ref="H47:I47"/>
    <mergeCell ref="D48:E48"/>
    <mergeCell ref="H48:I48"/>
    <mergeCell ref="A49:I49"/>
    <mergeCell ref="A50:J50"/>
    <mergeCell ref="D51:E51"/>
    <mergeCell ref="H51:I51"/>
    <mergeCell ref="D52:E52"/>
    <mergeCell ref="H52:I52"/>
    <mergeCell ref="D53:E53"/>
    <mergeCell ref="H53:I53"/>
    <mergeCell ref="D54:E54"/>
    <mergeCell ref="H54:I54"/>
    <mergeCell ref="D55:E55"/>
    <mergeCell ref="H55:I55"/>
    <mergeCell ref="D56:E56"/>
    <mergeCell ref="H56:I56"/>
    <mergeCell ref="D57:E57"/>
    <mergeCell ref="H57:I57"/>
    <mergeCell ref="D58:E58"/>
    <mergeCell ref="H58:I58"/>
    <mergeCell ref="A59:I59"/>
    <mergeCell ref="A60:J60"/>
    <mergeCell ref="C61:F61"/>
    <mergeCell ref="H61:I61"/>
    <mergeCell ref="C62:F62"/>
    <mergeCell ref="H62:I62"/>
    <mergeCell ref="C63:F63"/>
    <mergeCell ref="H63:I63"/>
    <mergeCell ref="C64:F64"/>
    <mergeCell ref="H64:I64"/>
    <mergeCell ref="A65:I65"/>
    <mergeCell ref="A66:J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74:E74"/>
    <mergeCell ref="F74:G74"/>
    <mergeCell ref="H74:I74"/>
    <mergeCell ref="C75:I75"/>
    <mergeCell ref="A76:J76"/>
    <mergeCell ref="D77:E77"/>
    <mergeCell ref="F77:G77"/>
    <mergeCell ref="H77:I77"/>
    <mergeCell ref="D78:E78"/>
    <mergeCell ref="F78:G78"/>
    <mergeCell ref="H78:I78"/>
    <mergeCell ref="D79:E79"/>
    <mergeCell ref="F79:G79"/>
    <mergeCell ref="H79:I79"/>
    <mergeCell ref="D80:E80"/>
    <mergeCell ref="F80:G80"/>
    <mergeCell ref="H80:I80"/>
    <mergeCell ref="D81:E81"/>
    <mergeCell ref="F81:G81"/>
    <mergeCell ref="H81:I81"/>
    <mergeCell ref="D82:E82"/>
    <mergeCell ref="F82:G82"/>
    <mergeCell ref="H82:I82"/>
    <mergeCell ref="D83:E83"/>
    <mergeCell ref="F83:G83"/>
    <mergeCell ref="H83:I83"/>
    <mergeCell ref="D84:E84"/>
    <mergeCell ref="F84:G84"/>
    <mergeCell ref="H84:I84"/>
    <mergeCell ref="D85:E85"/>
    <mergeCell ref="F85:G85"/>
    <mergeCell ref="H85:I85"/>
    <mergeCell ref="D86:E86"/>
    <mergeCell ref="F86:G86"/>
    <mergeCell ref="H86:I86"/>
    <mergeCell ref="C87:I87"/>
    <mergeCell ref="A88:J88"/>
    <mergeCell ref="D89:E89"/>
    <mergeCell ref="F89:G89"/>
    <mergeCell ref="H89:I89"/>
    <mergeCell ref="D90:E90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C100:I100"/>
    <mergeCell ref="A101:J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3:I113"/>
    <mergeCell ref="A114:J114"/>
    <mergeCell ref="D115:E115"/>
    <mergeCell ref="F115:G115"/>
    <mergeCell ref="H115:I115"/>
    <mergeCell ref="D116:E116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D124:E124"/>
    <mergeCell ref="F124:G124"/>
    <mergeCell ref="H124:I124"/>
    <mergeCell ref="E12:G12"/>
    <mergeCell ref="H12:J12"/>
    <mergeCell ref="F136:G136"/>
    <mergeCell ref="D125:E125"/>
    <mergeCell ref="F125:G125"/>
    <mergeCell ref="H125:I125"/>
    <mergeCell ref="C126:I126"/>
    <mergeCell ref="C127:I127"/>
    <mergeCell ref="I131:J131"/>
    <mergeCell ref="I134:J1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</cp:lastModifiedBy>
  <cp:lastPrinted>2020-02-12T08:57:46Z</cp:lastPrinted>
  <dcterms:created xsi:type="dcterms:W3CDTF">2011-01-11T10:25:48Z</dcterms:created>
  <dcterms:modified xsi:type="dcterms:W3CDTF">2020-02-12T08:57:51Z</dcterms:modified>
  <cp:category/>
  <cp:version/>
  <cp:contentType/>
  <cp:contentStatus/>
</cp:coreProperties>
</file>