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65" activeTab="1"/>
  </bookViews>
  <sheets>
    <sheet name="7-11" sheetId="1" r:id="rId1"/>
    <sheet name="12-18" sheetId="2" r:id="rId2"/>
  </sheets>
  <definedNames>
    <definedName name="_xlnm.Print_Area" localSheetId="1">'12-18'!#REF!</definedName>
    <definedName name="_xlnm.Print_Area" localSheetId="0">'7-11'!#REF!</definedName>
  </definedNames>
  <calcPr fullCalcOnLoad="1"/>
</workbook>
</file>

<file path=xl/sharedStrings.xml><?xml version="1.0" encoding="utf-8"?>
<sst xmlns="http://schemas.openxmlformats.org/spreadsheetml/2006/main" count="76" uniqueCount="31">
  <si>
    <t>Белки</t>
  </si>
  <si>
    <t>Жиры</t>
  </si>
  <si>
    <t>Углев</t>
  </si>
  <si>
    <t>Ккал</t>
  </si>
  <si>
    <t>Хлеб ржано-пшеничный</t>
  </si>
  <si>
    <t>Хлеб пшеничный</t>
  </si>
  <si>
    <t>Итого:</t>
  </si>
  <si>
    <t>Масло сливочное</t>
  </si>
  <si>
    <t>Каша гречневая рассыпчатая</t>
  </si>
  <si>
    <t>ПР</t>
  </si>
  <si>
    <t>14*</t>
  </si>
  <si>
    <t>Раздел</t>
  </si>
  <si>
    <t>№рец</t>
  </si>
  <si>
    <t>Блюдо</t>
  </si>
  <si>
    <t>Выход,г</t>
  </si>
  <si>
    <t>Цена</t>
  </si>
  <si>
    <t>Прием
 пищи</t>
  </si>
  <si>
    <t>завтрак</t>
  </si>
  <si>
    <t xml:space="preserve">обед </t>
  </si>
  <si>
    <t>МБОУ СОШ №24</t>
  </si>
  <si>
    <t>День</t>
  </si>
  <si>
    <t>211*</t>
  </si>
  <si>
    <t>Омлет натур с сыром, маслом сливочным</t>
  </si>
  <si>
    <t>Кофейный напиток</t>
  </si>
  <si>
    <t>Йогурт Лактовит</t>
  </si>
  <si>
    <t>51*</t>
  </si>
  <si>
    <t>Салат из свеклы с курагой, изюмом</t>
  </si>
  <si>
    <t>Суп картофельный с бобовыми</t>
  </si>
  <si>
    <t>260*</t>
  </si>
  <si>
    <t>Гуляш</t>
  </si>
  <si>
    <t>Компот из изюма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</si>
</sst>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[$-F800]dddd\,\ mmmm\ dd\,\ yyyy"/>
    <numFmt numFmtId="166" formatCode="[$-FC19]d\ mmmm\ yyyy\ &quot;г.&quot;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4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0" fontId="3" fillId="0" borderId="11" xfId="0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B29" sqref="B29"/>
    </sheetView>
  </sheetViews>
  <sheetFormatPr defaultColWidth="9.00390625" defaultRowHeight="12.75"/>
  <cols>
    <col min="3" max="3" width="7.25390625" style="0" customWidth="1"/>
    <col min="4" max="4" width="38.375" style="0" customWidth="1"/>
    <col min="10" max="10" width="10.125" style="0" bestFit="1" customWidth="1"/>
  </cols>
  <sheetData>
    <row r="1" ht="13.5" thickBot="1"/>
    <row r="2" spans="2:10" ht="13.5" thickBot="1">
      <c r="B2" s="26" t="s">
        <v>19</v>
      </c>
      <c r="C2" s="27"/>
      <c r="D2" s="28"/>
      <c r="I2" t="s">
        <v>20</v>
      </c>
      <c r="J2" s="1">
        <v>44445</v>
      </c>
    </row>
    <row r="3" spans="1:10" ht="24.75" thickBot="1">
      <c r="A3" s="13" t="s">
        <v>16</v>
      </c>
      <c r="B3" s="15" t="s">
        <v>11</v>
      </c>
      <c r="C3" s="15" t="s">
        <v>12</v>
      </c>
      <c r="D3" s="15" t="s">
        <v>13</v>
      </c>
      <c r="E3" s="15" t="s">
        <v>14</v>
      </c>
      <c r="F3" s="15" t="s">
        <v>15</v>
      </c>
      <c r="G3" s="15" t="s">
        <v>3</v>
      </c>
      <c r="H3" s="15" t="s">
        <v>0</v>
      </c>
      <c r="I3" s="15" t="s">
        <v>1</v>
      </c>
      <c r="J3" s="15" t="s">
        <v>2</v>
      </c>
    </row>
    <row r="4" spans="1:10" ht="12.75">
      <c r="A4" s="12" t="s">
        <v>17</v>
      </c>
      <c r="B4" s="14"/>
      <c r="C4" s="16" t="s">
        <v>21</v>
      </c>
      <c r="D4" s="21" t="s">
        <v>22</v>
      </c>
      <c r="E4" s="17">
        <v>120</v>
      </c>
      <c r="F4" s="21">
        <v>39.36</v>
      </c>
      <c r="G4" s="18">
        <f>139*2-45.06</f>
        <v>232.94</v>
      </c>
      <c r="H4" s="18">
        <f>7.17*2</f>
        <v>14.34</v>
      </c>
      <c r="I4" s="18">
        <f>11.77*2-11</f>
        <v>12.54</v>
      </c>
      <c r="J4" s="18">
        <f>1.02*2</f>
        <v>2.04</v>
      </c>
    </row>
    <row r="5" spans="1:10" ht="12.75">
      <c r="A5" s="3"/>
      <c r="B5" s="3"/>
      <c r="C5" s="4">
        <v>692</v>
      </c>
      <c r="D5" s="5" t="s">
        <v>23</v>
      </c>
      <c r="E5" s="6">
        <v>200</v>
      </c>
      <c r="F5" s="8">
        <v>11.76</v>
      </c>
      <c r="G5" s="7">
        <f>503/5</f>
        <v>100.6</v>
      </c>
      <c r="H5" s="7">
        <f>15.83/5</f>
        <v>3.166</v>
      </c>
      <c r="I5" s="7">
        <f>13.39/5</f>
        <v>2.678</v>
      </c>
      <c r="J5" s="7">
        <f>79.73/5</f>
        <v>15.946000000000002</v>
      </c>
    </row>
    <row r="6" spans="1:10" ht="12.75">
      <c r="A6" s="3"/>
      <c r="B6" s="3"/>
      <c r="C6" s="4" t="s">
        <v>10</v>
      </c>
      <c r="D6" s="5" t="s">
        <v>7</v>
      </c>
      <c r="E6" s="6">
        <v>10</v>
      </c>
      <c r="F6" s="8">
        <v>4.76</v>
      </c>
      <c r="G6" s="7">
        <v>65.72</v>
      </c>
      <c r="H6" s="7">
        <v>0.1</v>
      </c>
      <c r="I6" s="7">
        <v>7.2</v>
      </c>
      <c r="J6" s="7">
        <v>0.13</v>
      </c>
    </row>
    <row r="7" spans="1:10" ht="12.75">
      <c r="A7" s="3"/>
      <c r="B7" s="3"/>
      <c r="C7" s="4" t="s">
        <v>9</v>
      </c>
      <c r="D7" s="8" t="s">
        <v>4</v>
      </c>
      <c r="E7" s="6">
        <v>30</v>
      </c>
      <c r="F7" s="8">
        <v>1.6</v>
      </c>
      <c r="G7" s="7">
        <v>68.97</v>
      </c>
      <c r="H7" s="7">
        <v>1.68</v>
      </c>
      <c r="I7" s="7">
        <v>0.33</v>
      </c>
      <c r="J7" s="7">
        <v>14.82</v>
      </c>
    </row>
    <row r="8" spans="1:10" ht="12.75">
      <c r="A8" s="3"/>
      <c r="B8" s="3"/>
      <c r="C8" s="4" t="s">
        <v>9</v>
      </c>
      <c r="D8" s="8" t="s">
        <v>5</v>
      </c>
      <c r="E8" s="6">
        <v>50</v>
      </c>
      <c r="F8" s="8">
        <v>2.78</v>
      </c>
      <c r="G8" s="7">
        <v>93.52</v>
      </c>
      <c r="H8" s="7">
        <v>3.16</v>
      </c>
      <c r="I8" s="7">
        <v>0.4</v>
      </c>
      <c r="J8" s="7">
        <v>21.55</v>
      </c>
    </row>
    <row r="9" spans="1:10" ht="12.75">
      <c r="A9" s="3"/>
      <c r="B9" s="3"/>
      <c r="C9" s="4" t="s">
        <v>9</v>
      </c>
      <c r="D9" s="5" t="s">
        <v>24</v>
      </c>
      <c r="E9" s="6">
        <v>100</v>
      </c>
      <c r="F9" s="8">
        <v>33.6</v>
      </c>
      <c r="G9" s="7">
        <v>66.88</v>
      </c>
      <c r="H9" s="7">
        <v>5.13</v>
      </c>
      <c r="I9" s="7">
        <v>1.88</v>
      </c>
      <c r="J9" s="7">
        <v>7.38</v>
      </c>
    </row>
    <row r="10" spans="1:10" ht="12.75">
      <c r="A10" s="2"/>
      <c r="B10" s="3"/>
      <c r="C10" s="22"/>
      <c r="D10" s="10" t="s">
        <v>6</v>
      </c>
      <c r="E10" s="9">
        <f aca="true" t="shared" si="0" ref="E10:J10">SUM(E4:E9)</f>
        <v>510</v>
      </c>
      <c r="F10" s="9">
        <f t="shared" si="0"/>
        <v>93.86</v>
      </c>
      <c r="G10" s="9">
        <f t="shared" si="0"/>
        <v>628.63</v>
      </c>
      <c r="H10" s="9">
        <f t="shared" si="0"/>
        <v>27.576</v>
      </c>
      <c r="I10" s="9">
        <f t="shared" si="0"/>
        <v>25.027999999999995</v>
      </c>
      <c r="J10" s="9">
        <f t="shared" si="0"/>
        <v>61.86600000000001</v>
      </c>
    </row>
    <row r="11" spans="1:10" ht="12.75">
      <c r="A11" s="3"/>
      <c r="B11" s="3"/>
      <c r="C11" s="19"/>
      <c r="D11" s="23"/>
      <c r="E11" s="6"/>
      <c r="F11" s="8"/>
      <c r="G11" s="20"/>
      <c r="H11" s="20"/>
      <c r="I11" s="20"/>
      <c r="J11" s="20"/>
    </row>
    <row r="12" spans="1:10" ht="12.75">
      <c r="A12" s="2" t="s">
        <v>18</v>
      </c>
      <c r="B12" s="3"/>
      <c r="C12" s="24" t="s">
        <v>25</v>
      </c>
      <c r="D12" s="5" t="s">
        <v>26</v>
      </c>
      <c r="E12" s="6">
        <v>60</v>
      </c>
      <c r="F12" s="8">
        <v>5.95</v>
      </c>
      <c r="G12" s="7">
        <f>11</f>
        <v>11</v>
      </c>
      <c r="H12" s="7">
        <f>0.55</f>
        <v>0.55</v>
      </c>
      <c r="I12" s="7">
        <f>0.1</f>
        <v>0.1</v>
      </c>
      <c r="J12" s="7">
        <f>1.9</f>
        <v>1.9</v>
      </c>
    </row>
    <row r="13" spans="1:10" ht="12.75">
      <c r="A13" s="3"/>
      <c r="B13" s="3"/>
      <c r="C13" s="4">
        <v>139</v>
      </c>
      <c r="D13" s="5" t="s">
        <v>27</v>
      </c>
      <c r="E13" s="6">
        <v>250</v>
      </c>
      <c r="F13" s="8">
        <v>11.49</v>
      </c>
      <c r="G13" s="7">
        <f>593/4+0.75</f>
        <v>149</v>
      </c>
      <c r="H13" s="7">
        <f>21.96/4</f>
        <v>5.49</v>
      </c>
      <c r="I13" s="7">
        <f>21.08/4</f>
        <v>5.27</v>
      </c>
      <c r="J13" s="7">
        <f>66.14/4</f>
        <v>16.535</v>
      </c>
    </row>
    <row r="14" spans="1:10" ht="12.75">
      <c r="A14" s="3"/>
      <c r="B14" s="3"/>
      <c r="C14" s="4" t="s">
        <v>28</v>
      </c>
      <c r="D14" s="5" t="s">
        <v>29</v>
      </c>
      <c r="E14" s="6">
        <v>100</v>
      </c>
      <c r="F14" s="8">
        <f>42.82-8</f>
        <v>34.82</v>
      </c>
      <c r="G14" s="7">
        <v>221</v>
      </c>
      <c r="H14" s="7">
        <v>14.55</v>
      </c>
      <c r="I14" s="7">
        <f>16.79-2.95</f>
        <v>13.84</v>
      </c>
      <c r="J14" s="7">
        <v>2.89</v>
      </c>
    </row>
    <row r="15" spans="1:10" ht="12.75">
      <c r="A15" s="3"/>
      <c r="B15" s="3"/>
      <c r="C15" s="4">
        <v>508</v>
      </c>
      <c r="D15" s="5" t="s">
        <v>8</v>
      </c>
      <c r="E15" s="6">
        <v>150</v>
      </c>
      <c r="F15" s="8">
        <v>10.88</v>
      </c>
      <c r="G15" s="7">
        <f>1625*0.15-50</f>
        <v>193.75</v>
      </c>
      <c r="H15" s="7">
        <f>57.32*0.15-1.5/2</f>
        <v>7.847999999999999</v>
      </c>
      <c r="I15" s="7">
        <f>40.62*0.15</f>
        <v>6.092999999999999</v>
      </c>
      <c r="J15" s="7">
        <f>257.61*0.15+12</f>
        <v>50.6415</v>
      </c>
    </row>
    <row r="16" spans="1:10" ht="12.75">
      <c r="A16" s="3"/>
      <c r="B16" s="3"/>
      <c r="C16" s="4">
        <v>638</v>
      </c>
      <c r="D16" s="8" t="s">
        <v>30</v>
      </c>
      <c r="E16" s="6">
        <v>200</v>
      </c>
      <c r="F16" s="8">
        <v>7.99</v>
      </c>
      <c r="G16" s="7">
        <f>611/5</f>
        <v>122.2</v>
      </c>
      <c r="H16" s="7">
        <f>1.73/5</f>
        <v>0.346</v>
      </c>
      <c r="I16" s="7">
        <f>0.38/5</f>
        <v>0.076</v>
      </c>
      <c r="J16" s="7">
        <f>149.25/5</f>
        <v>29.85</v>
      </c>
    </row>
    <row r="17" spans="1:10" ht="12.75">
      <c r="A17" s="3"/>
      <c r="B17" s="3"/>
      <c r="C17" s="4" t="s">
        <v>9</v>
      </c>
      <c r="D17" s="8" t="s">
        <v>5</v>
      </c>
      <c r="E17" s="6">
        <v>50</v>
      </c>
      <c r="F17" s="8">
        <v>2.78</v>
      </c>
      <c r="G17" s="7">
        <v>93.52</v>
      </c>
      <c r="H17" s="7">
        <v>3.16</v>
      </c>
      <c r="I17" s="7">
        <v>0.4</v>
      </c>
      <c r="J17" s="7">
        <v>21.55</v>
      </c>
    </row>
    <row r="18" spans="1:10" ht="12.75">
      <c r="A18" s="3"/>
      <c r="B18" s="3"/>
      <c r="C18" s="4" t="s">
        <v>9</v>
      </c>
      <c r="D18" s="8" t="s">
        <v>4</v>
      </c>
      <c r="E18" s="6">
        <v>30</v>
      </c>
      <c r="F18" s="8">
        <v>1.6</v>
      </c>
      <c r="G18" s="7">
        <v>68.97</v>
      </c>
      <c r="H18" s="7">
        <v>1.68</v>
      </c>
      <c r="I18" s="7">
        <v>0.33</v>
      </c>
      <c r="J18" s="7">
        <v>14.82</v>
      </c>
    </row>
    <row r="19" spans="1:10" ht="12.75">
      <c r="A19" s="3"/>
      <c r="B19" s="3"/>
      <c r="C19" s="25"/>
      <c r="D19" s="10" t="s">
        <v>6</v>
      </c>
      <c r="E19" s="11">
        <f aca="true" t="shared" si="1" ref="E19:J19">SUM(E11:E18)</f>
        <v>840</v>
      </c>
      <c r="F19" s="11">
        <f t="shared" si="1"/>
        <v>75.51</v>
      </c>
      <c r="G19" s="11">
        <f t="shared" si="1"/>
        <v>859.44</v>
      </c>
      <c r="H19" s="11">
        <f t="shared" si="1"/>
        <v>33.624</v>
      </c>
      <c r="I19" s="11">
        <f t="shared" si="1"/>
        <v>26.108999999999998</v>
      </c>
      <c r="J19" s="11">
        <f t="shared" si="1"/>
        <v>138.1865</v>
      </c>
    </row>
  </sheetData>
  <sheetProtection/>
  <mergeCells count="1">
    <mergeCell ref="B2:D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tabSelected="1" zoomScalePageLayoutView="0" workbookViewId="0" topLeftCell="A1">
      <selection activeCell="D27" sqref="D27"/>
    </sheetView>
  </sheetViews>
  <sheetFormatPr defaultColWidth="9.00390625" defaultRowHeight="12.75"/>
  <cols>
    <col min="3" max="3" width="7.25390625" style="0" customWidth="1"/>
    <col min="4" max="4" width="38.375" style="0" customWidth="1"/>
    <col min="10" max="10" width="10.125" style="0" bestFit="1" customWidth="1"/>
  </cols>
  <sheetData>
    <row r="1" ht="13.5" thickBot="1"/>
    <row r="2" spans="2:10" ht="13.5" thickBot="1">
      <c r="B2" s="26" t="s">
        <v>19</v>
      </c>
      <c r="C2" s="27"/>
      <c r="D2" s="28"/>
      <c r="I2" t="s">
        <v>20</v>
      </c>
      <c r="J2" s="1">
        <v>44445</v>
      </c>
    </row>
    <row r="3" spans="1:10" ht="24.75" thickBot="1">
      <c r="A3" s="13" t="s">
        <v>16</v>
      </c>
      <c r="B3" s="15" t="s">
        <v>11</v>
      </c>
      <c r="C3" s="15" t="s">
        <v>12</v>
      </c>
      <c r="D3" s="15" t="s">
        <v>13</v>
      </c>
      <c r="E3" s="15" t="s">
        <v>14</v>
      </c>
      <c r="F3" s="15" t="s">
        <v>15</v>
      </c>
      <c r="G3" s="15" t="s">
        <v>3</v>
      </c>
      <c r="H3" s="15" t="s">
        <v>0</v>
      </c>
      <c r="I3" s="15" t="s">
        <v>1</v>
      </c>
      <c r="J3" s="15" t="s">
        <v>2</v>
      </c>
    </row>
    <row r="4" spans="1:10" ht="12.75">
      <c r="A4" s="12" t="s">
        <v>17</v>
      </c>
      <c r="B4" s="14"/>
      <c r="C4" s="16" t="s">
        <v>21</v>
      </c>
      <c r="D4" s="21" t="s">
        <v>22</v>
      </c>
      <c r="E4" s="17">
        <v>175</v>
      </c>
      <c r="F4" s="21">
        <v>55.78</v>
      </c>
      <c r="G4" s="18">
        <f>139*2-45.06</f>
        <v>232.94</v>
      </c>
      <c r="H4" s="18">
        <f>7.17*2</f>
        <v>14.34</v>
      </c>
      <c r="I4" s="18">
        <f>11.77*2-11</f>
        <v>12.54</v>
      </c>
      <c r="J4" s="18">
        <f>1.02*2</f>
        <v>2.04</v>
      </c>
    </row>
    <row r="5" spans="1:10" ht="12.75">
      <c r="A5" s="3"/>
      <c r="B5" s="3"/>
      <c r="C5" s="4">
        <v>692</v>
      </c>
      <c r="D5" s="5" t="s">
        <v>23</v>
      </c>
      <c r="E5" s="6">
        <v>200</v>
      </c>
      <c r="F5" s="8">
        <v>11.76</v>
      </c>
      <c r="G5" s="7">
        <f>503/5</f>
        <v>100.6</v>
      </c>
      <c r="H5" s="7">
        <f>15.83/5</f>
        <v>3.166</v>
      </c>
      <c r="I5" s="7">
        <f>13.39/5</f>
        <v>2.678</v>
      </c>
      <c r="J5" s="7">
        <f>79.73/5</f>
        <v>15.946000000000002</v>
      </c>
    </row>
    <row r="6" spans="1:10" ht="12.75">
      <c r="A6" s="3"/>
      <c r="B6" s="3"/>
      <c r="C6" s="4" t="s">
        <v>10</v>
      </c>
      <c r="D6" s="5" t="s">
        <v>7</v>
      </c>
      <c r="E6" s="6">
        <v>10</v>
      </c>
      <c r="F6" s="8">
        <v>4.76</v>
      </c>
      <c r="G6" s="7">
        <v>65.72</v>
      </c>
      <c r="H6" s="7">
        <v>0.1</v>
      </c>
      <c r="I6" s="7">
        <v>7.2</v>
      </c>
      <c r="J6" s="7">
        <v>0.13</v>
      </c>
    </row>
    <row r="7" spans="1:10" ht="12.75">
      <c r="A7" s="3"/>
      <c r="B7" s="3"/>
      <c r="C7" s="4" t="s">
        <v>9</v>
      </c>
      <c r="D7" s="8" t="s">
        <v>4</v>
      </c>
      <c r="E7" s="6">
        <v>30</v>
      </c>
      <c r="F7" s="8">
        <v>1.6</v>
      </c>
      <c r="G7" s="7">
        <v>68.97</v>
      </c>
      <c r="H7" s="7">
        <v>1.68</v>
      </c>
      <c r="I7" s="7">
        <v>0.33</v>
      </c>
      <c r="J7" s="7">
        <v>14.82</v>
      </c>
    </row>
    <row r="8" spans="1:10" ht="12.75">
      <c r="A8" s="3"/>
      <c r="B8" s="3"/>
      <c r="C8" s="4" t="s">
        <v>9</v>
      </c>
      <c r="D8" s="8" t="s">
        <v>5</v>
      </c>
      <c r="E8" s="6">
        <v>50</v>
      </c>
      <c r="F8" s="8">
        <v>2.78</v>
      </c>
      <c r="G8" s="7">
        <v>93.52</v>
      </c>
      <c r="H8" s="7">
        <v>3.16</v>
      </c>
      <c r="I8" s="7">
        <v>0.4</v>
      </c>
      <c r="J8" s="7">
        <v>21.55</v>
      </c>
    </row>
    <row r="9" spans="1:10" ht="12.75">
      <c r="A9" s="3"/>
      <c r="B9" s="3"/>
      <c r="C9" s="4" t="s">
        <v>9</v>
      </c>
      <c r="D9" s="5" t="s">
        <v>24</v>
      </c>
      <c r="E9" s="6">
        <v>100</v>
      </c>
      <c r="F9" s="8">
        <v>33.6</v>
      </c>
      <c r="G9" s="7">
        <v>66.88</v>
      </c>
      <c r="H9" s="7">
        <v>5.13</v>
      </c>
      <c r="I9" s="7">
        <v>1.88</v>
      </c>
      <c r="J9" s="7">
        <v>7.38</v>
      </c>
    </row>
    <row r="10" spans="1:10" ht="12.75">
      <c r="A10" s="2"/>
      <c r="B10" s="3"/>
      <c r="C10" s="22"/>
      <c r="D10" s="10" t="s">
        <v>6</v>
      </c>
      <c r="E10" s="9">
        <f aca="true" t="shared" si="0" ref="E10:J10">SUM(E4:E9)</f>
        <v>565</v>
      </c>
      <c r="F10" s="9">
        <f t="shared" si="0"/>
        <v>110.28</v>
      </c>
      <c r="G10" s="9">
        <f t="shared" si="0"/>
        <v>628.63</v>
      </c>
      <c r="H10" s="9">
        <f t="shared" si="0"/>
        <v>27.576</v>
      </c>
      <c r="I10" s="9">
        <f t="shared" si="0"/>
        <v>25.027999999999995</v>
      </c>
      <c r="J10" s="9">
        <f t="shared" si="0"/>
        <v>61.86600000000001</v>
      </c>
    </row>
    <row r="11" spans="1:10" ht="12.75">
      <c r="A11" s="3"/>
      <c r="B11" s="3"/>
      <c r="C11" s="19"/>
      <c r="D11" s="23"/>
      <c r="E11" s="6"/>
      <c r="F11" s="8"/>
      <c r="G11" s="20"/>
      <c r="H11" s="20"/>
      <c r="I11" s="20"/>
      <c r="J11" s="20"/>
    </row>
    <row r="12" spans="1:10" ht="12.75">
      <c r="A12" s="2" t="s">
        <v>18</v>
      </c>
      <c r="B12" s="3"/>
      <c r="C12" s="24" t="s">
        <v>25</v>
      </c>
      <c r="D12" s="5" t="s">
        <v>26</v>
      </c>
      <c r="E12" s="6">
        <v>100</v>
      </c>
      <c r="F12" s="8">
        <v>9.92</v>
      </c>
      <c r="G12" s="7">
        <v>18.33</v>
      </c>
      <c r="H12" s="7">
        <v>0.92</v>
      </c>
      <c r="I12" s="7">
        <v>0.17</v>
      </c>
      <c r="J12" s="7">
        <v>3.17</v>
      </c>
    </row>
    <row r="13" spans="1:10" ht="12.75">
      <c r="A13" s="3"/>
      <c r="B13" s="3"/>
      <c r="C13" s="4">
        <v>139</v>
      </c>
      <c r="D13" s="5" t="s">
        <v>27</v>
      </c>
      <c r="E13" s="6">
        <v>250</v>
      </c>
      <c r="F13" s="8">
        <v>11.49</v>
      </c>
      <c r="G13" s="7">
        <f>593/4+0.75</f>
        <v>149</v>
      </c>
      <c r="H13" s="7">
        <f>21.96/4</f>
        <v>5.49</v>
      </c>
      <c r="I13" s="7">
        <f>21.08/4</f>
        <v>5.27</v>
      </c>
      <c r="J13" s="7">
        <f>66.14/4</f>
        <v>16.535</v>
      </c>
    </row>
    <row r="14" spans="1:10" ht="12.75">
      <c r="A14" s="3"/>
      <c r="B14" s="3"/>
      <c r="C14" s="4" t="s">
        <v>28</v>
      </c>
      <c r="D14" s="5" t="s">
        <v>29</v>
      </c>
      <c r="E14" s="6">
        <v>100</v>
      </c>
      <c r="F14" s="8">
        <v>42.82</v>
      </c>
      <c r="G14" s="7">
        <v>221</v>
      </c>
      <c r="H14" s="7">
        <v>14.55</v>
      </c>
      <c r="I14" s="7">
        <f>16.79-2.95</f>
        <v>13.84</v>
      </c>
      <c r="J14" s="7">
        <v>2.89</v>
      </c>
    </row>
    <row r="15" spans="1:10" ht="12.75">
      <c r="A15" s="3"/>
      <c r="B15" s="3"/>
      <c r="C15" s="4">
        <v>508</v>
      </c>
      <c r="D15" s="5" t="s">
        <v>8</v>
      </c>
      <c r="E15" s="6">
        <v>200</v>
      </c>
      <c r="F15" s="8">
        <v>14.5</v>
      </c>
      <c r="G15" s="7">
        <v>325</v>
      </c>
      <c r="H15" s="7">
        <v>12.46</v>
      </c>
      <c r="I15" s="7">
        <v>9.12</v>
      </c>
      <c r="J15" s="7">
        <v>55.77</v>
      </c>
    </row>
    <row r="16" spans="1:10" ht="12.75">
      <c r="A16" s="3"/>
      <c r="B16" s="3"/>
      <c r="C16" s="4">
        <v>638</v>
      </c>
      <c r="D16" s="8" t="s">
        <v>30</v>
      </c>
      <c r="E16" s="6">
        <v>200</v>
      </c>
      <c r="F16" s="8">
        <v>7.99</v>
      </c>
      <c r="G16" s="7">
        <f>611/5</f>
        <v>122.2</v>
      </c>
      <c r="H16" s="7">
        <f>1.73/5</f>
        <v>0.346</v>
      </c>
      <c r="I16" s="7">
        <f>0.38/5</f>
        <v>0.076</v>
      </c>
      <c r="J16" s="7">
        <f>149.25/5</f>
        <v>29.85</v>
      </c>
    </row>
    <row r="17" spans="1:10" ht="12.75">
      <c r="A17" s="3"/>
      <c r="B17" s="3"/>
      <c r="C17" s="4" t="s">
        <v>9</v>
      </c>
      <c r="D17" s="8" t="s">
        <v>5</v>
      </c>
      <c r="E17" s="6">
        <v>50</v>
      </c>
      <c r="F17" s="8">
        <v>2.78</v>
      </c>
      <c r="G17" s="7">
        <v>93.52</v>
      </c>
      <c r="H17" s="7">
        <v>3.16</v>
      </c>
      <c r="I17" s="7">
        <v>0.4</v>
      </c>
      <c r="J17" s="7">
        <v>21.55</v>
      </c>
    </row>
    <row r="18" spans="1:10" ht="12.75">
      <c r="A18" s="3"/>
      <c r="B18" s="3"/>
      <c r="C18" s="4" t="s">
        <v>9</v>
      </c>
      <c r="D18" s="8" t="s">
        <v>4</v>
      </c>
      <c r="E18" s="6">
        <v>30</v>
      </c>
      <c r="F18" s="8">
        <v>1.6</v>
      </c>
      <c r="G18" s="7">
        <v>68.97</v>
      </c>
      <c r="H18" s="7">
        <v>1.68</v>
      </c>
      <c r="I18" s="7">
        <v>0.33</v>
      </c>
      <c r="J18" s="7">
        <v>14.82</v>
      </c>
    </row>
    <row r="19" spans="1:10" ht="12.75">
      <c r="A19" s="3"/>
      <c r="B19" s="3"/>
      <c r="C19" s="25"/>
      <c r="D19" s="10" t="s">
        <v>6</v>
      </c>
      <c r="E19" s="11">
        <f aca="true" t="shared" si="1" ref="E19:J19">SUM(E11:E18)</f>
        <v>930</v>
      </c>
      <c r="F19" s="11">
        <f t="shared" si="1"/>
        <v>91.1</v>
      </c>
      <c r="G19" s="11">
        <f t="shared" si="1"/>
        <v>998.02</v>
      </c>
      <c r="H19" s="11">
        <f t="shared" si="1"/>
        <v>38.606</v>
      </c>
      <c r="I19" s="11">
        <f t="shared" si="1"/>
        <v>29.205999999999996</v>
      </c>
      <c r="J19" s="11">
        <f t="shared" si="1"/>
        <v>144.585</v>
      </c>
    </row>
  </sheetData>
  <sheetProtection/>
  <mergeCells count="1">
    <mergeCell ref="B2:D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романовская</cp:lastModifiedBy>
  <cp:lastPrinted>2021-09-01T03:36:40Z</cp:lastPrinted>
  <dcterms:created xsi:type="dcterms:W3CDTF">2021-09-01T01:48:53Z</dcterms:created>
  <dcterms:modified xsi:type="dcterms:W3CDTF">2021-09-06T01:09:20Z</dcterms:modified>
  <cp:category/>
  <cp:version/>
  <cp:contentType/>
  <cp:contentStatus/>
</cp:coreProperties>
</file>