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5" activeTab="1"/>
  </bookViews>
  <sheets>
    <sheet name="7-11" sheetId="1" r:id="rId1"/>
    <sheet name="12-18" sheetId="2" r:id="rId2"/>
  </sheets>
  <definedNames>
    <definedName name="_xlnm.Print_Area" localSheetId="1">'12-18'!#REF!</definedName>
    <definedName name="_xlnm.Print_Area" localSheetId="0">'7-11'!#REF!</definedName>
  </definedNames>
  <calcPr fullCalcOnLoad="1"/>
</workbook>
</file>

<file path=xl/sharedStrings.xml><?xml version="1.0" encoding="utf-8"?>
<sst xmlns="http://schemas.openxmlformats.org/spreadsheetml/2006/main" count="78" uniqueCount="33">
  <si>
    <t>Белки</t>
  </si>
  <si>
    <t>Жиры</t>
  </si>
  <si>
    <t>Углев</t>
  </si>
  <si>
    <t>Ккал</t>
  </si>
  <si>
    <t>Хлеб ржано-пшеничный</t>
  </si>
  <si>
    <t>Хлеб пшеничный</t>
  </si>
  <si>
    <t>Итого:</t>
  </si>
  <si>
    <t>Сыр голландский</t>
  </si>
  <si>
    <t>ПР</t>
  </si>
  <si>
    <t>15*</t>
  </si>
  <si>
    <t>Раздел</t>
  </si>
  <si>
    <t>№рец</t>
  </si>
  <si>
    <t>Блюдо</t>
  </si>
  <si>
    <t>Выход,г</t>
  </si>
  <si>
    <t>Цена</t>
  </si>
  <si>
    <t>Прием
 пищи</t>
  </si>
  <si>
    <t>завтрак</t>
  </si>
  <si>
    <t xml:space="preserve">обед </t>
  </si>
  <si>
    <t>МБОУ СОШ №24</t>
  </si>
  <si>
    <t>День</t>
  </si>
  <si>
    <t>Компот из смеси сухофруктов</t>
  </si>
  <si>
    <t>223*</t>
  </si>
  <si>
    <t>Запеканка из творога с повидлом</t>
  </si>
  <si>
    <t>350*</t>
  </si>
  <si>
    <t>Кисель из черной смородины</t>
  </si>
  <si>
    <t>338*</t>
  </si>
  <si>
    <t>Яблоки свежие</t>
  </si>
  <si>
    <t>Икра из кабачков</t>
  </si>
  <si>
    <t>Суп-лапша домашняя</t>
  </si>
  <si>
    <t>274*</t>
  </si>
  <si>
    <t>Зразы рубленые</t>
  </si>
  <si>
    <t>178*</t>
  </si>
  <si>
    <t xml:space="preserve">Каша из смеси круп с морковью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</si>
</sst>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800]dddd\,\ mmmm\ dd\,\ yyyy"/>
    <numFmt numFmtId="166" formatCode="[$-FC19]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64" fontId="5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:IV109"/>
    </sheetView>
  </sheetViews>
  <sheetFormatPr defaultColWidth="9.00390625" defaultRowHeight="12.75"/>
  <cols>
    <col min="3" max="3" width="7.25390625" style="0" customWidth="1"/>
    <col min="4" max="4" width="38.375" style="0" customWidth="1"/>
    <col min="10" max="10" width="10.125" style="0" bestFit="1" customWidth="1"/>
  </cols>
  <sheetData>
    <row r="1" ht="13.5" thickBot="1"/>
    <row r="2" spans="2:10" ht="13.5" thickBot="1">
      <c r="B2" s="25" t="s">
        <v>18</v>
      </c>
      <c r="C2" s="26"/>
      <c r="D2" s="27"/>
      <c r="I2" t="s">
        <v>19</v>
      </c>
      <c r="J2" s="1">
        <v>44449</v>
      </c>
    </row>
    <row r="3" spans="1:10" ht="24.75" thickBot="1">
      <c r="A3" s="14" t="s">
        <v>15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16" t="s">
        <v>3</v>
      </c>
      <c r="H3" s="16" t="s">
        <v>0</v>
      </c>
      <c r="I3" s="16" t="s">
        <v>1</v>
      </c>
      <c r="J3" s="16" t="s">
        <v>2</v>
      </c>
    </row>
    <row r="4" spans="1:10" ht="12.75">
      <c r="A4" s="13" t="s">
        <v>16</v>
      </c>
      <c r="B4" s="15"/>
      <c r="C4" s="17" t="s">
        <v>21</v>
      </c>
      <c r="D4" s="21" t="s">
        <v>22</v>
      </c>
      <c r="E4" s="18">
        <v>140</v>
      </c>
      <c r="F4" s="21">
        <v>60.16</v>
      </c>
      <c r="G4" s="19">
        <f>189*1.5</f>
        <v>283.5</v>
      </c>
      <c r="H4" s="19">
        <f>10.23</f>
        <v>10.23</v>
      </c>
      <c r="I4" s="22">
        <f>7.74</f>
        <v>7.74</v>
      </c>
      <c r="J4" s="22">
        <f>4.55*2</f>
        <v>9.1</v>
      </c>
    </row>
    <row r="5" spans="1:10" ht="12.75">
      <c r="A5" s="3"/>
      <c r="B5" s="3"/>
      <c r="C5" s="4" t="s">
        <v>23</v>
      </c>
      <c r="D5" s="8" t="s">
        <v>24</v>
      </c>
      <c r="E5" s="6">
        <v>200</v>
      </c>
      <c r="F5" s="8">
        <v>11.97</v>
      </c>
      <c r="G5" s="7">
        <v>111.36</v>
      </c>
      <c r="H5" s="7">
        <v>0.16</v>
      </c>
      <c r="I5" s="7">
        <v>0.08</v>
      </c>
      <c r="J5" s="7">
        <v>27.5</v>
      </c>
    </row>
    <row r="6" spans="1:10" ht="12.75">
      <c r="A6" s="3"/>
      <c r="B6" s="3"/>
      <c r="C6" s="4" t="s">
        <v>8</v>
      </c>
      <c r="D6" s="8" t="s">
        <v>5</v>
      </c>
      <c r="E6" s="6">
        <v>30</v>
      </c>
      <c r="F6" s="8">
        <v>1.67</v>
      </c>
      <c r="G6" s="7">
        <v>70.14</v>
      </c>
      <c r="H6" s="7">
        <v>2.37</v>
      </c>
      <c r="I6" s="7">
        <v>0.3</v>
      </c>
      <c r="J6" s="7">
        <v>14.49</v>
      </c>
    </row>
    <row r="7" spans="1:10" ht="12.75">
      <c r="A7" s="3"/>
      <c r="B7" s="3"/>
      <c r="C7" s="4" t="s">
        <v>25</v>
      </c>
      <c r="D7" s="8" t="s">
        <v>26</v>
      </c>
      <c r="E7" s="6">
        <v>100</v>
      </c>
      <c r="F7" s="8">
        <f>110*1.2*0.1-0.02</f>
        <v>13.180000000000001</v>
      </c>
      <c r="G7" s="7">
        <v>33.3</v>
      </c>
      <c r="H7" s="7">
        <v>0.3</v>
      </c>
      <c r="I7" s="7">
        <v>0.3</v>
      </c>
      <c r="J7" s="7">
        <v>7.35</v>
      </c>
    </row>
    <row r="8" spans="1:10" ht="12.75">
      <c r="A8" s="3"/>
      <c r="B8" s="3"/>
      <c r="C8" s="4" t="s">
        <v>8</v>
      </c>
      <c r="D8" s="8" t="s">
        <v>4</v>
      </c>
      <c r="E8" s="6">
        <v>30</v>
      </c>
      <c r="F8" s="8">
        <v>1.6</v>
      </c>
      <c r="G8" s="7">
        <v>68.97</v>
      </c>
      <c r="H8" s="7">
        <v>1.68</v>
      </c>
      <c r="I8" s="7">
        <v>0.33</v>
      </c>
      <c r="J8" s="7">
        <v>14.82</v>
      </c>
    </row>
    <row r="9" spans="1:10" ht="12.75">
      <c r="A9" s="3"/>
      <c r="B9" s="3"/>
      <c r="C9" s="23"/>
      <c r="D9" s="10" t="s">
        <v>6</v>
      </c>
      <c r="E9" s="9">
        <f>SUM(E4:E8)</f>
        <v>500</v>
      </c>
      <c r="F9" s="9">
        <f>SUM(F4:F8)</f>
        <v>88.58</v>
      </c>
      <c r="G9" s="9">
        <f>SUM(G4:G8)</f>
        <v>567.27</v>
      </c>
      <c r="H9" s="9">
        <f>SUM(H4:H8)</f>
        <v>14.740000000000002</v>
      </c>
      <c r="I9" s="9">
        <f>SUM(I4:I8)</f>
        <v>8.750000000000002</v>
      </c>
      <c r="J9" s="9">
        <f>SUM(J4:J8)</f>
        <v>73.26</v>
      </c>
    </row>
    <row r="10" spans="1:10" ht="12.75">
      <c r="A10" s="3"/>
      <c r="B10" s="3"/>
      <c r="C10" s="23"/>
      <c r="D10" s="24"/>
      <c r="E10" s="24"/>
      <c r="F10" s="8"/>
      <c r="G10" s="9"/>
      <c r="H10" s="9"/>
      <c r="I10" s="9"/>
      <c r="J10" s="9"/>
    </row>
    <row r="11" spans="1:10" ht="12.75">
      <c r="A11" s="2" t="s">
        <v>17</v>
      </c>
      <c r="B11" s="3"/>
      <c r="C11" s="4">
        <v>101</v>
      </c>
      <c r="D11" s="8" t="s">
        <v>27</v>
      </c>
      <c r="E11" s="6">
        <v>60</v>
      </c>
      <c r="F11" s="8">
        <v>8.27</v>
      </c>
      <c r="G11" s="6">
        <f>69.26-16</f>
        <v>53.260000000000005</v>
      </c>
      <c r="H11" s="6">
        <f>1.01</f>
        <v>1.01</v>
      </c>
      <c r="I11" s="20">
        <f>4.85-0.875</f>
        <v>3.9749999999999996</v>
      </c>
      <c r="J11" s="6">
        <f>5.39</f>
        <v>5.39</v>
      </c>
    </row>
    <row r="12" spans="1:10" ht="12.75">
      <c r="A12" s="3"/>
      <c r="B12" s="3"/>
      <c r="C12" s="4">
        <v>148</v>
      </c>
      <c r="D12" s="5" t="s">
        <v>28</v>
      </c>
      <c r="E12" s="6">
        <v>250</v>
      </c>
      <c r="F12" s="8">
        <v>10.36</v>
      </c>
      <c r="G12" s="7">
        <f>463/4+46-2.8</f>
        <v>158.95</v>
      </c>
      <c r="H12" s="7">
        <f>10.26/4</f>
        <v>2.565</v>
      </c>
      <c r="I12" s="7">
        <f>22.17/4</f>
        <v>5.5425</v>
      </c>
      <c r="J12" s="7">
        <f>46.48/4</f>
        <v>11.62</v>
      </c>
    </row>
    <row r="13" spans="1:10" ht="12.75">
      <c r="A13" s="3"/>
      <c r="B13" s="3"/>
      <c r="C13" s="4" t="s">
        <v>29</v>
      </c>
      <c r="D13" s="5" t="s">
        <v>30</v>
      </c>
      <c r="E13" s="6">
        <v>100</v>
      </c>
      <c r="F13" s="8">
        <v>27.16</v>
      </c>
      <c r="G13" s="7">
        <v>151</v>
      </c>
      <c r="H13" s="7">
        <v>9.56</v>
      </c>
      <c r="I13" s="7">
        <f>12.4-4.75</f>
        <v>7.65</v>
      </c>
      <c r="J13" s="7">
        <v>12.25</v>
      </c>
    </row>
    <row r="14" spans="1:10" ht="12.75">
      <c r="A14" s="3"/>
      <c r="B14" s="3"/>
      <c r="C14" s="4" t="s">
        <v>31</v>
      </c>
      <c r="D14" s="5" t="s">
        <v>32</v>
      </c>
      <c r="E14" s="6">
        <v>150</v>
      </c>
      <c r="F14" s="8">
        <v>12.71</v>
      </c>
      <c r="G14" s="7">
        <f>1625*0.15-50</f>
        <v>193.75</v>
      </c>
      <c r="H14" s="7">
        <f>57.32*0.15-1.5</f>
        <v>7.097999999999999</v>
      </c>
      <c r="I14" s="7">
        <f>40.62*0.15</f>
        <v>6.092999999999999</v>
      </c>
      <c r="J14" s="7">
        <f>257.61*0.15</f>
        <v>38.6415</v>
      </c>
    </row>
    <row r="15" spans="1:10" ht="12.75">
      <c r="A15" s="3"/>
      <c r="B15" s="3"/>
      <c r="C15" s="4">
        <v>639</v>
      </c>
      <c r="D15" s="5" t="s">
        <v>20</v>
      </c>
      <c r="E15" s="6">
        <v>200</v>
      </c>
      <c r="F15" s="8">
        <v>5.95</v>
      </c>
      <c r="G15" s="7">
        <f>664/5</f>
        <v>132.8</v>
      </c>
      <c r="H15" s="7">
        <f>3.31/5</f>
        <v>0.662</v>
      </c>
      <c r="I15" s="7">
        <f>0.45/5</f>
        <v>0.09</v>
      </c>
      <c r="J15" s="7">
        <f>160.07/5</f>
        <v>32.013999999999996</v>
      </c>
    </row>
    <row r="16" spans="1:10" ht="12.75">
      <c r="A16" s="3"/>
      <c r="B16" s="3"/>
      <c r="C16" s="4" t="s">
        <v>9</v>
      </c>
      <c r="D16" s="5" t="s">
        <v>7</v>
      </c>
      <c r="E16" s="6">
        <f>30/3*2</f>
        <v>20</v>
      </c>
      <c r="F16" s="8">
        <v>12.8</v>
      </c>
      <c r="G16" s="7">
        <f>103/3*2</f>
        <v>68.66666666666667</v>
      </c>
      <c r="H16" s="7">
        <f>7.89/3*2</f>
        <v>5.26</v>
      </c>
      <c r="I16" s="7">
        <f>7.98/3*2</f>
        <v>5.32</v>
      </c>
      <c r="J16" s="7">
        <f>4.59/3*2</f>
        <v>3.06</v>
      </c>
    </row>
    <row r="17" spans="1:10" ht="12.75">
      <c r="A17" s="3"/>
      <c r="B17" s="3"/>
      <c r="C17" s="4" t="s">
        <v>8</v>
      </c>
      <c r="D17" s="8" t="s">
        <v>5</v>
      </c>
      <c r="E17" s="6">
        <v>50</v>
      </c>
      <c r="F17" s="8">
        <v>2.78</v>
      </c>
      <c r="G17" s="7">
        <v>93.52</v>
      </c>
      <c r="H17" s="7">
        <v>3.16</v>
      </c>
      <c r="I17" s="7">
        <v>0.4</v>
      </c>
      <c r="J17" s="7">
        <v>21.55</v>
      </c>
    </row>
    <row r="18" spans="1:10" ht="12.75">
      <c r="A18" s="3"/>
      <c r="B18" s="3"/>
      <c r="C18" s="4" t="s">
        <v>8</v>
      </c>
      <c r="D18" s="8" t="s">
        <v>4</v>
      </c>
      <c r="E18" s="6">
        <v>30</v>
      </c>
      <c r="F18" s="8">
        <v>1.6</v>
      </c>
      <c r="G18" s="7">
        <v>68.97</v>
      </c>
      <c r="H18" s="7">
        <v>1.68</v>
      </c>
      <c r="I18" s="7">
        <v>0.33</v>
      </c>
      <c r="J18" s="7">
        <v>14.82</v>
      </c>
    </row>
    <row r="19" spans="1:10" ht="12.75">
      <c r="A19" s="3"/>
      <c r="B19" s="3"/>
      <c r="C19" s="11"/>
      <c r="D19" s="10" t="s">
        <v>6</v>
      </c>
      <c r="E19" s="12">
        <f>SUM(E11:E18)</f>
        <v>860</v>
      </c>
      <c r="F19" s="12">
        <f>SUM(F11:F18)</f>
        <v>81.63</v>
      </c>
      <c r="G19" s="12">
        <f>SUM(G11:G18)</f>
        <v>920.9166666666666</v>
      </c>
      <c r="H19" s="12">
        <f>SUM(H11:H18)</f>
        <v>30.995</v>
      </c>
      <c r="I19" s="12">
        <f>SUM(I11:I18)</f>
        <v>29.400499999999997</v>
      </c>
      <c r="J19" s="12">
        <f>SUM(J11:J18)</f>
        <v>139.3455</v>
      </c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3" max="3" width="7.25390625" style="0" customWidth="1"/>
    <col min="4" max="4" width="38.375" style="0" customWidth="1"/>
    <col min="10" max="10" width="10.125" style="0" bestFit="1" customWidth="1"/>
  </cols>
  <sheetData>
    <row r="1" spans="2:10" ht="13.5" thickBot="1">
      <c r="B1" s="25" t="s">
        <v>18</v>
      </c>
      <c r="C1" s="26"/>
      <c r="D1" s="27"/>
      <c r="I1" t="s">
        <v>19</v>
      </c>
      <c r="J1" s="1">
        <v>44449</v>
      </c>
    </row>
    <row r="2" spans="1:10" ht="24.75" thickBot="1">
      <c r="A2" s="14" t="s">
        <v>15</v>
      </c>
      <c r="B2" s="16" t="s">
        <v>10</v>
      </c>
      <c r="C2" s="16" t="s">
        <v>11</v>
      </c>
      <c r="D2" s="16" t="s">
        <v>12</v>
      </c>
      <c r="E2" s="16" t="s">
        <v>13</v>
      </c>
      <c r="F2" s="16" t="s">
        <v>14</v>
      </c>
      <c r="G2" s="16" t="s">
        <v>3</v>
      </c>
      <c r="H2" s="16" t="s">
        <v>0</v>
      </c>
      <c r="I2" s="16" t="s">
        <v>1</v>
      </c>
      <c r="J2" s="16" t="s">
        <v>2</v>
      </c>
    </row>
    <row r="3" spans="1:10" ht="12.75">
      <c r="A3" s="13" t="s">
        <v>16</v>
      </c>
      <c r="B3" s="15"/>
      <c r="C3" s="17" t="s">
        <v>21</v>
      </c>
      <c r="D3" s="21" t="s">
        <v>22</v>
      </c>
      <c r="E3" s="18">
        <v>140</v>
      </c>
      <c r="F3" s="21">
        <v>55.1</v>
      </c>
      <c r="G3" s="19">
        <f>189*1.5</f>
        <v>283.5</v>
      </c>
      <c r="H3" s="19">
        <f>10.23</f>
        <v>10.23</v>
      </c>
      <c r="I3" s="22">
        <f>7.74</f>
        <v>7.74</v>
      </c>
      <c r="J3" s="22">
        <f>4.55*2</f>
        <v>9.1</v>
      </c>
    </row>
    <row r="4" spans="1:10" ht="12.75">
      <c r="A4" s="3"/>
      <c r="B4" s="3"/>
      <c r="C4" s="4" t="s">
        <v>23</v>
      </c>
      <c r="D4" s="8" t="s">
        <v>24</v>
      </c>
      <c r="E4" s="6">
        <v>200</v>
      </c>
      <c r="F4" s="8">
        <v>11.97</v>
      </c>
      <c r="G4" s="7">
        <v>111.36</v>
      </c>
      <c r="H4" s="7">
        <v>0.16</v>
      </c>
      <c r="I4" s="7">
        <v>0.08</v>
      </c>
      <c r="J4" s="7">
        <v>27.5</v>
      </c>
    </row>
    <row r="5" spans="1:10" ht="12.75">
      <c r="A5" s="3"/>
      <c r="B5" s="3"/>
      <c r="C5" s="4" t="s">
        <v>8</v>
      </c>
      <c r="D5" s="8" t="s">
        <v>5</v>
      </c>
      <c r="E5" s="6">
        <v>30</v>
      </c>
      <c r="F5" s="8">
        <v>1.67</v>
      </c>
      <c r="G5" s="7">
        <v>70.14</v>
      </c>
      <c r="H5" s="7">
        <v>2.37</v>
      </c>
      <c r="I5" s="7">
        <v>0.3</v>
      </c>
      <c r="J5" s="7">
        <v>14.49</v>
      </c>
    </row>
    <row r="6" spans="1:10" ht="12.75">
      <c r="A6" s="3"/>
      <c r="B6" s="3"/>
      <c r="C6" s="4" t="s">
        <v>25</v>
      </c>
      <c r="D6" s="8" t="s">
        <v>26</v>
      </c>
      <c r="E6" s="6">
        <v>150</v>
      </c>
      <c r="F6" s="8">
        <v>19.8</v>
      </c>
      <c r="G6" s="7">
        <v>33.3</v>
      </c>
      <c r="H6" s="7">
        <v>0.3</v>
      </c>
      <c r="I6" s="7">
        <v>0.3</v>
      </c>
      <c r="J6" s="7">
        <v>7.35</v>
      </c>
    </row>
    <row r="7" spans="1:10" ht="12.75">
      <c r="A7" s="3"/>
      <c r="B7" s="3"/>
      <c r="C7" s="4" t="s">
        <v>8</v>
      </c>
      <c r="D7" s="8" t="s">
        <v>4</v>
      </c>
      <c r="E7" s="6">
        <v>30</v>
      </c>
      <c r="F7" s="8">
        <v>1.6</v>
      </c>
      <c r="G7" s="7">
        <v>68.97</v>
      </c>
      <c r="H7" s="7">
        <v>1.68</v>
      </c>
      <c r="I7" s="7">
        <v>0.33</v>
      </c>
      <c r="J7" s="7">
        <v>14.82</v>
      </c>
    </row>
    <row r="8" spans="1:10" ht="12.75">
      <c r="A8" s="3"/>
      <c r="B8" s="3"/>
      <c r="C8" s="23"/>
      <c r="D8" s="10" t="s">
        <v>6</v>
      </c>
      <c r="E8" s="9">
        <f aca="true" t="shared" si="0" ref="E8:J8">SUM(E3:E7)</f>
        <v>550</v>
      </c>
      <c r="F8" s="9">
        <f t="shared" si="0"/>
        <v>90.14</v>
      </c>
      <c r="G8" s="9">
        <f t="shared" si="0"/>
        <v>567.27</v>
      </c>
      <c r="H8" s="9">
        <f t="shared" si="0"/>
        <v>14.740000000000002</v>
      </c>
      <c r="I8" s="9">
        <f t="shared" si="0"/>
        <v>8.750000000000002</v>
      </c>
      <c r="J8" s="9">
        <f t="shared" si="0"/>
        <v>73.26</v>
      </c>
    </row>
    <row r="9" spans="1:10" ht="12.75">
      <c r="A9" s="3"/>
      <c r="B9" s="3"/>
      <c r="C9" s="23"/>
      <c r="D9" s="24"/>
      <c r="E9" s="24"/>
      <c r="F9" s="8"/>
      <c r="G9" s="9"/>
      <c r="H9" s="9"/>
      <c r="I9" s="9"/>
      <c r="J9" s="9"/>
    </row>
    <row r="10" spans="1:10" ht="12.75">
      <c r="A10" s="2" t="s">
        <v>17</v>
      </c>
      <c r="B10" s="3"/>
      <c r="C10" s="4">
        <v>101</v>
      </c>
      <c r="D10" s="8" t="s">
        <v>27</v>
      </c>
      <c r="E10" s="6">
        <v>100</v>
      </c>
      <c r="F10" s="8">
        <v>13.78</v>
      </c>
      <c r="G10" s="6">
        <v>133.8</v>
      </c>
      <c r="H10" s="6">
        <v>4.73</v>
      </c>
      <c r="I10" s="20">
        <v>7.2</v>
      </c>
      <c r="J10" s="6">
        <v>14.55</v>
      </c>
    </row>
    <row r="11" spans="1:10" ht="12.75">
      <c r="A11" s="3"/>
      <c r="B11" s="3"/>
      <c r="C11" s="4">
        <v>148</v>
      </c>
      <c r="D11" s="5" t="s">
        <v>28</v>
      </c>
      <c r="E11" s="6">
        <v>250</v>
      </c>
      <c r="F11" s="8">
        <v>10.36</v>
      </c>
      <c r="G11" s="7">
        <f>463/4+46-2.8</f>
        <v>158.95</v>
      </c>
      <c r="H11" s="7">
        <f>10.26/4</f>
        <v>2.565</v>
      </c>
      <c r="I11" s="7">
        <f>22.17/4</f>
        <v>5.5425</v>
      </c>
      <c r="J11" s="7">
        <f>46.48/4</f>
        <v>11.62</v>
      </c>
    </row>
    <row r="12" spans="1:10" ht="12.75">
      <c r="A12" s="3"/>
      <c r="B12" s="3"/>
      <c r="C12" s="4" t="s">
        <v>29</v>
      </c>
      <c r="D12" s="5" t="s">
        <v>30</v>
      </c>
      <c r="E12" s="6">
        <v>100</v>
      </c>
      <c r="F12" s="8">
        <v>27.16</v>
      </c>
      <c r="G12" s="7">
        <v>151</v>
      </c>
      <c r="H12" s="7">
        <v>9.56</v>
      </c>
      <c r="I12" s="7">
        <f>12.4-4.75</f>
        <v>7.65</v>
      </c>
      <c r="J12" s="7">
        <v>12.25</v>
      </c>
    </row>
    <row r="13" spans="1:10" ht="12.75">
      <c r="A13" s="3"/>
      <c r="B13" s="3"/>
      <c r="C13" s="4" t="s">
        <v>31</v>
      </c>
      <c r="D13" s="5" t="s">
        <v>32</v>
      </c>
      <c r="E13" s="6">
        <v>200</v>
      </c>
      <c r="F13" s="8">
        <v>16.94</v>
      </c>
      <c r="G13" s="7">
        <v>325</v>
      </c>
      <c r="H13" s="7">
        <v>12.46</v>
      </c>
      <c r="I13" s="7">
        <v>9.12</v>
      </c>
      <c r="J13" s="7">
        <v>34.77</v>
      </c>
    </row>
    <row r="14" spans="1:10" ht="12.75">
      <c r="A14" s="3"/>
      <c r="B14" s="3"/>
      <c r="C14" s="4">
        <v>639</v>
      </c>
      <c r="D14" s="5" t="s">
        <v>20</v>
      </c>
      <c r="E14" s="6">
        <v>200</v>
      </c>
      <c r="F14" s="8">
        <v>5.95</v>
      </c>
      <c r="G14" s="7">
        <f>664/5</f>
        <v>132.8</v>
      </c>
      <c r="H14" s="7">
        <f>3.31/5</f>
        <v>0.662</v>
      </c>
      <c r="I14" s="7">
        <f>0.45/5</f>
        <v>0.09</v>
      </c>
      <c r="J14" s="7">
        <f>160.07/5</f>
        <v>32.013999999999996</v>
      </c>
    </row>
    <row r="15" spans="1:10" ht="12.75">
      <c r="A15" s="3"/>
      <c r="B15" s="3"/>
      <c r="C15" s="4" t="s">
        <v>9</v>
      </c>
      <c r="D15" s="5" t="s">
        <v>7</v>
      </c>
      <c r="E15" s="6">
        <f>30/3*2</f>
        <v>20</v>
      </c>
      <c r="F15" s="8">
        <v>12.8</v>
      </c>
      <c r="G15" s="7">
        <f>103/3*2</f>
        <v>68.66666666666667</v>
      </c>
      <c r="H15" s="7">
        <f>7.89/3*2</f>
        <v>5.26</v>
      </c>
      <c r="I15" s="7">
        <f>7.98/3*2</f>
        <v>5.32</v>
      </c>
      <c r="J15" s="7">
        <f>4.59/3*2</f>
        <v>3.06</v>
      </c>
    </row>
    <row r="16" spans="1:10" ht="12.75">
      <c r="A16" s="3"/>
      <c r="B16" s="3"/>
      <c r="C16" s="4" t="s">
        <v>8</v>
      </c>
      <c r="D16" s="8" t="s">
        <v>5</v>
      </c>
      <c r="E16" s="6">
        <v>50</v>
      </c>
      <c r="F16" s="8">
        <v>2.78</v>
      </c>
      <c r="G16" s="7">
        <v>93.52</v>
      </c>
      <c r="H16" s="7">
        <v>3.16</v>
      </c>
      <c r="I16" s="7">
        <v>0.4</v>
      </c>
      <c r="J16" s="7">
        <v>21.55</v>
      </c>
    </row>
    <row r="17" spans="1:10" ht="12.75">
      <c r="A17" s="3"/>
      <c r="B17" s="3"/>
      <c r="C17" s="4" t="s">
        <v>8</v>
      </c>
      <c r="D17" s="8" t="s">
        <v>4</v>
      </c>
      <c r="E17" s="6">
        <v>30</v>
      </c>
      <c r="F17" s="8">
        <v>1.6</v>
      </c>
      <c r="G17" s="7">
        <v>68.97</v>
      </c>
      <c r="H17" s="7">
        <v>1.68</v>
      </c>
      <c r="I17" s="7">
        <v>0.33</v>
      </c>
      <c r="J17" s="7">
        <v>14.82</v>
      </c>
    </row>
    <row r="18" spans="1:10" ht="12.75">
      <c r="A18" s="3"/>
      <c r="B18" s="3"/>
      <c r="C18" s="11"/>
      <c r="D18" s="10" t="s">
        <v>6</v>
      </c>
      <c r="E18" s="12">
        <f aca="true" t="shared" si="1" ref="E18:J18">SUM(E10:E17)</f>
        <v>950</v>
      </c>
      <c r="F18" s="12">
        <f t="shared" si="1"/>
        <v>91.36999999999999</v>
      </c>
      <c r="G18" s="12">
        <f t="shared" si="1"/>
        <v>1132.7066666666667</v>
      </c>
      <c r="H18" s="12">
        <f t="shared" si="1"/>
        <v>40.077000000000005</v>
      </c>
      <c r="I18" s="12">
        <f t="shared" si="1"/>
        <v>35.652499999999996</v>
      </c>
      <c r="J18" s="12">
        <f t="shared" si="1"/>
        <v>144.634</v>
      </c>
    </row>
  </sheetData>
  <sheetProtection/>
  <mergeCells count="1">
    <mergeCell ref="B1:D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cp:lastPrinted>2021-09-01T03:36:40Z</cp:lastPrinted>
  <dcterms:created xsi:type="dcterms:W3CDTF">2021-09-01T01:48:53Z</dcterms:created>
  <dcterms:modified xsi:type="dcterms:W3CDTF">2021-09-10T01:50:30Z</dcterms:modified>
  <cp:category/>
  <cp:version/>
  <cp:contentType/>
  <cp:contentStatus/>
</cp:coreProperties>
</file>