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14400" windowHeight="7170" activeTab="0"/>
  </bookViews>
  <sheets>
    <sheet name="22.12" sheetId="1" r:id="rId1"/>
  </sheets>
  <definedNames>
    <definedName name="_xlnm.Print_Area" localSheetId="0">'22.12'!#REF!</definedName>
  </definedNames>
  <calcPr fullCalcOnLoad="1"/>
</workbook>
</file>

<file path=xl/sharedStrings.xml><?xml version="1.0" encoding="utf-8"?>
<sst xmlns="http://schemas.openxmlformats.org/spreadsheetml/2006/main" count="39" uniqueCount="34">
  <si>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</si>
  <si>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</si>
  <si>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</si>
  <si>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</si>
  <si>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</si>
  <si>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</si>
  <si>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</si>
  <si>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</si>
  <si>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</si>
  <si>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</si>
  <si>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</si>
  <si>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</si>
  <si>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</si>
  <si>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188*</t>
  </si>
  <si>
    <t>Запеканка рисовая с творогом, сгущ.мол.</t>
  </si>
  <si>
    <t>14*</t>
  </si>
  <si>
    <t>Масло сливочное</t>
  </si>
  <si>
    <t>382*</t>
  </si>
  <si>
    <t>Какао-напиток</t>
  </si>
  <si>
    <t>338*</t>
  </si>
  <si>
    <t>Яблоко</t>
  </si>
  <si>
    <t>ПР</t>
  </si>
  <si>
    <t>Десерт творожный</t>
  </si>
  <si>
    <t>Хлеб пшеничный</t>
  </si>
  <si>
    <t>Итого:</t>
  </si>
  <si>
    <t xml:space="preserve">обед </t>
  </si>
  <si>
    <t>59*</t>
  </si>
  <si>
    <t>Салат из моркови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</si>
  <si>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</si>
  <si>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</si>
  <si>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</si>
  <si>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</si>
  <si>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Компот из смеси сухофруктов</t>
  </si>
  <si>
    <t>Хлеб ржано-пшеничный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</si>
</sst>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172" fontId="6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29" t="s">
        <v>0</v>
      </c>
      <c r="C3" s="30"/>
      <c r="D3" s="31"/>
      <c r="I3" t="s">
        <v>1</v>
      </c>
      <c r="J3" s="7">
        <v>45282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200</v>
      </c>
      <c r="F5" s="14">
        <v>35.47</v>
      </c>
      <c r="G5" s="15">
        <f>(236-100-5)*1.1</f>
        <v>144.10000000000002</v>
      </c>
      <c r="H5" s="16">
        <f>6.91*1.1</f>
        <v>7.601000000000001</v>
      </c>
      <c r="I5" s="15">
        <f>5.34*1.1</f>
        <v>5.8740000000000006</v>
      </c>
      <c r="J5" s="15">
        <f>39.53*1.1-3</f>
        <v>40.483000000000004</v>
      </c>
    </row>
    <row r="6" spans="1:10" ht="12.75">
      <c r="A6" s="17"/>
      <c r="B6" s="17"/>
      <c r="C6" s="18" t="s">
        <v>15</v>
      </c>
      <c r="D6" s="19" t="s">
        <v>16</v>
      </c>
      <c r="E6" s="20">
        <v>10</v>
      </c>
      <c r="F6" s="20">
        <v>11.73</v>
      </c>
      <c r="G6" s="21">
        <v>65.72</v>
      </c>
      <c r="H6" s="21">
        <v>0.1</v>
      </c>
      <c r="I6" s="21">
        <v>7.2</v>
      </c>
      <c r="J6" s="21">
        <v>0.13</v>
      </c>
    </row>
    <row r="7" spans="1:10" ht="12.75">
      <c r="A7" s="17"/>
      <c r="B7" s="17"/>
      <c r="C7" s="18" t="s">
        <v>17</v>
      </c>
      <c r="D7" s="19" t="s">
        <v>18</v>
      </c>
      <c r="E7" s="20">
        <v>200</v>
      </c>
      <c r="F7" s="20">
        <v>17.2</v>
      </c>
      <c r="G7" s="21">
        <f>190/2*1.8</f>
        <v>171</v>
      </c>
      <c r="H7" s="21">
        <f>4.9/2*1.8</f>
        <v>4.41</v>
      </c>
      <c r="I7" s="21">
        <f>5/2*1.8</f>
        <v>4.5</v>
      </c>
      <c r="J7" s="21">
        <f>32.5/2*1.8</f>
        <v>29.25</v>
      </c>
    </row>
    <row r="8" spans="1:10" ht="12.75">
      <c r="A8" s="17"/>
      <c r="B8" s="17"/>
      <c r="C8" s="18" t="s">
        <v>19</v>
      </c>
      <c r="D8" s="22" t="s">
        <v>20</v>
      </c>
      <c r="E8" s="20">
        <v>100</v>
      </c>
      <c r="F8" s="6">
        <v>16.8</v>
      </c>
      <c r="G8" s="21">
        <v>33.3</v>
      </c>
      <c r="H8" s="21">
        <v>0.3</v>
      </c>
      <c r="I8" s="21">
        <v>0.3</v>
      </c>
      <c r="J8" s="21">
        <v>7.35</v>
      </c>
    </row>
    <row r="9" spans="1:10" ht="12.75">
      <c r="A9" s="17"/>
      <c r="B9" s="17"/>
      <c r="C9" s="18" t="s">
        <v>21</v>
      </c>
      <c r="D9" s="22" t="s">
        <v>22</v>
      </c>
      <c r="E9" s="20">
        <v>90</v>
      </c>
      <c r="F9" s="20">
        <v>28.8</v>
      </c>
      <c r="G9" s="20">
        <f>66.88/2</f>
        <v>33.44</v>
      </c>
      <c r="H9" s="20">
        <f>5.132/2</f>
        <v>2.566</v>
      </c>
      <c r="I9" s="20">
        <f>5/2</f>
        <v>2.5</v>
      </c>
      <c r="J9" s="20">
        <f>7.382/2</f>
        <v>3.691</v>
      </c>
    </row>
    <row r="10" spans="1:10" ht="12.75">
      <c r="A10" s="17"/>
      <c r="B10" s="17"/>
      <c r="C10" s="18" t="s">
        <v>21</v>
      </c>
      <c r="D10" s="22" t="s">
        <v>23</v>
      </c>
      <c r="E10" s="20">
        <v>100</v>
      </c>
      <c r="F10" s="21">
        <v>8.25</v>
      </c>
      <c r="G10" s="21">
        <f>93.52*2</f>
        <v>187.04</v>
      </c>
      <c r="H10" s="21">
        <f>3.16*2</f>
        <v>6.32</v>
      </c>
      <c r="I10" s="21">
        <f>0.4*2</f>
        <v>0.8</v>
      </c>
      <c r="J10" s="21">
        <f>21.55*2</f>
        <v>43.1</v>
      </c>
    </row>
    <row r="11" spans="1:10" ht="12.75">
      <c r="A11" s="17"/>
      <c r="B11" s="17"/>
      <c r="C11" s="23"/>
      <c r="D11" s="24" t="s">
        <v>24</v>
      </c>
      <c r="E11" s="25">
        <f aca="true" t="shared" si="0" ref="E11:J11">SUM(E5:E10)</f>
        <v>700</v>
      </c>
      <c r="F11" s="26">
        <f t="shared" si="0"/>
        <v>118.25</v>
      </c>
      <c r="G11" s="25">
        <f t="shared" si="0"/>
        <v>634.6</v>
      </c>
      <c r="H11" s="25">
        <f t="shared" si="0"/>
        <v>21.297</v>
      </c>
      <c r="I11" s="25">
        <f t="shared" si="0"/>
        <v>21.174000000000003</v>
      </c>
      <c r="J11" s="25">
        <f t="shared" si="0"/>
        <v>124.00399999999999</v>
      </c>
    </row>
    <row r="12" spans="1:10" ht="12.75">
      <c r="A12" s="17"/>
      <c r="B12" s="17"/>
      <c r="C12" s="23"/>
      <c r="D12" s="24"/>
      <c r="E12" s="25"/>
      <c r="F12" s="26"/>
      <c r="G12" s="25"/>
      <c r="H12" s="25"/>
      <c r="I12" s="25"/>
      <c r="J12" s="25"/>
    </row>
    <row r="13" spans="1:10" ht="12.75">
      <c r="A13" s="10" t="s">
        <v>25</v>
      </c>
      <c r="B13" s="17"/>
      <c r="C13" s="18" t="s">
        <v>26</v>
      </c>
      <c r="D13" s="22" t="s">
        <v>27</v>
      </c>
      <c r="E13" s="20">
        <v>100</v>
      </c>
      <c r="F13" s="20"/>
      <c r="G13" s="20">
        <v>81.9</v>
      </c>
      <c r="H13" s="20">
        <v>0.86</v>
      </c>
      <c r="I13" s="27">
        <v>5.22</v>
      </c>
      <c r="J13" s="20">
        <v>7.87</v>
      </c>
    </row>
    <row r="14" spans="1:10" ht="12.75">
      <c r="A14" s="10"/>
      <c r="B14" s="17"/>
      <c r="C14" s="18">
        <v>148</v>
      </c>
      <c r="D14" s="19" t="s">
        <v>28</v>
      </c>
      <c r="E14" s="20">
        <v>250</v>
      </c>
      <c r="F14" s="20">
        <v>14.6</v>
      </c>
      <c r="G14" s="21">
        <f>463/4</f>
        <v>115.75</v>
      </c>
      <c r="H14" s="21">
        <f>10.26/4</f>
        <v>2.565</v>
      </c>
      <c r="I14" s="21">
        <f>22.17/4</f>
        <v>5.5425</v>
      </c>
      <c r="J14" s="21">
        <f>46.48/4</f>
        <v>11.62</v>
      </c>
    </row>
    <row r="15" spans="1:10" ht="12.75">
      <c r="A15" s="17"/>
      <c r="B15" s="17"/>
      <c r="C15" s="28">
        <v>455</v>
      </c>
      <c r="D15" s="19" t="s">
        <v>29</v>
      </c>
      <c r="E15" s="20">
        <v>120</v>
      </c>
      <c r="F15" s="20">
        <v>50.99</v>
      </c>
      <c r="G15" s="21">
        <v>165.2</v>
      </c>
      <c r="H15" s="21">
        <v>6.3</v>
      </c>
      <c r="I15" s="21">
        <v>5.3</v>
      </c>
      <c r="J15" s="21">
        <v>2.9</v>
      </c>
    </row>
    <row r="16" spans="1:10" ht="12.75">
      <c r="A16" s="17"/>
      <c r="B16" s="17"/>
      <c r="C16" s="28" t="s">
        <v>30</v>
      </c>
      <c r="D16" s="19" t="s">
        <v>31</v>
      </c>
      <c r="E16" s="20">
        <v>200</v>
      </c>
      <c r="F16" s="20">
        <v>13.31</v>
      </c>
      <c r="G16" s="21">
        <v>266.67</v>
      </c>
      <c r="H16" s="21">
        <v>7.0667</v>
      </c>
      <c r="I16" s="21">
        <v>8.267</v>
      </c>
      <c r="J16" s="21">
        <v>43.93</v>
      </c>
    </row>
    <row r="17" spans="1:10" ht="12.75">
      <c r="A17" s="17"/>
      <c r="B17" s="17"/>
      <c r="C17" s="18">
        <v>639</v>
      </c>
      <c r="D17" s="19" t="s">
        <v>32</v>
      </c>
      <c r="E17" s="20">
        <v>200</v>
      </c>
      <c r="F17" s="20">
        <v>7.19</v>
      </c>
      <c r="G17" s="21">
        <f>664/5</f>
        <v>132.8</v>
      </c>
      <c r="H17" s="21">
        <f>3.31/5</f>
        <v>0.662</v>
      </c>
      <c r="I17" s="21">
        <f>0.45/5</f>
        <v>0.09</v>
      </c>
      <c r="J17" s="21">
        <f>160.07/5</f>
        <v>32.013999999999996</v>
      </c>
    </row>
    <row r="18" spans="1:10" ht="12.75">
      <c r="A18" s="17"/>
      <c r="B18" s="17"/>
      <c r="C18" s="18" t="s">
        <v>21</v>
      </c>
      <c r="D18" s="22" t="s">
        <v>33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7"/>
      <c r="B19" s="17"/>
      <c r="C19" s="18" t="s">
        <v>21</v>
      </c>
      <c r="D19" s="22" t="s">
        <v>23</v>
      </c>
      <c r="E19" s="20">
        <v>50</v>
      </c>
      <c r="F19" s="20">
        <v>4.13</v>
      </c>
      <c r="G19" s="21">
        <v>93.52</v>
      </c>
      <c r="H19" s="21">
        <v>3.16</v>
      </c>
      <c r="I19" s="21">
        <v>0.4</v>
      </c>
      <c r="J19" s="21">
        <v>21.55</v>
      </c>
    </row>
    <row r="20" spans="1:10" ht="12.75">
      <c r="A20" s="17"/>
      <c r="B20" s="17"/>
      <c r="C20" s="18"/>
      <c r="D20" s="24" t="s">
        <v>24</v>
      </c>
      <c r="E20" s="25">
        <f aca="true" t="shared" si="1" ref="E20:J20">SUM(E13:E19)</f>
        <v>970</v>
      </c>
      <c r="F20" s="26">
        <f t="shared" si="1"/>
        <v>94.8</v>
      </c>
      <c r="G20" s="25">
        <f t="shared" si="1"/>
        <v>947.6999999999999</v>
      </c>
      <c r="H20" s="25">
        <f t="shared" si="1"/>
        <v>23.4137</v>
      </c>
      <c r="I20" s="25">
        <f t="shared" si="1"/>
        <v>25.3695</v>
      </c>
      <c r="J20" s="25">
        <f t="shared" si="1"/>
        <v>144.584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романовская</cp:lastModifiedBy>
  <dcterms:created xsi:type="dcterms:W3CDTF">2023-12-13T04:38:44Z</dcterms:created>
  <dcterms:modified xsi:type="dcterms:W3CDTF">2023-12-15T06:44:04Z</dcterms:modified>
  <cp:category/>
  <cp:version/>
  <cp:contentType/>
  <cp:contentStatus/>
</cp:coreProperties>
</file>