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heckCompatibility="1"/>
  <bookViews>
    <workbookView xWindow="0" yWindow="0" windowWidth="15360" windowHeight="7665"/>
  </bookViews>
  <sheets>
    <sheet name="7-11" sheetId="2" r:id="rId1"/>
    <sheet name="12-18" sheetId="4" r:id="rId2"/>
  </sheets>
  <definedNames>
    <definedName name="_xlnm.Print_Area" localSheetId="1">'12-18'!$A$1:$J$36</definedName>
    <definedName name="_xlnm.Print_Area" localSheetId="0">'7-11'!$A$1:$J$34</definedName>
  </definedName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2"/>
  <c r="F34"/>
  <c r="E34"/>
  <c r="I32"/>
  <c r="I34" s="1"/>
  <c r="H32"/>
  <c r="H34" s="1"/>
  <c r="G32"/>
  <c r="G30"/>
  <c r="G34" s="1"/>
  <c r="J27"/>
  <c r="I27"/>
  <c r="H27"/>
  <c r="G27"/>
  <c r="F27"/>
  <c r="E27"/>
  <c r="G33" i="4"/>
  <c r="G31"/>
  <c r="G36" s="1"/>
  <c r="H33"/>
  <c r="I33"/>
  <c r="H36"/>
  <c r="I36"/>
  <c r="J36"/>
  <c r="F36"/>
  <c r="E36"/>
  <c r="J28"/>
  <c r="I28"/>
  <c r="H28"/>
  <c r="G28"/>
  <c r="F28"/>
  <c r="E28"/>
  <c r="F18"/>
  <c r="E18"/>
  <c r="J15"/>
  <c r="I15"/>
  <c r="H15"/>
  <c r="G15"/>
  <c r="J12"/>
  <c r="I12"/>
  <c r="H12"/>
  <c r="G12"/>
  <c r="J11"/>
  <c r="J18" s="1"/>
  <c r="I11"/>
  <c r="I18" s="1"/>
  <c r="H11"/>
  <c r="H18" s="1"/>
  <c r="G11"/>
  <c r="G18" s="1"/>
  <c r="F10"/>
  <c r="E10"/>
  <c r="J10"/>
  <c r="I10"/>
  <c r="H10"/>
  <c r="G10"/>
  <c r="F18" i="2"/>
  <c r="E18"/>
  <c r="F10"/>
  <c r="E7"/>
  <c r="E10" s="1"/>
  <c r="J15"/>
  <c r="I15"/>
  <c r="H15"/>
  <c r="J14"/>
  <c r="I14"/>
  <c r="H14"/>
  <c r="I13"/>
  <c r="J12"/>
  <c r="I12"/>
  <c r="H12"/>
  <c r="J11"/>
  <c r="J18" s="1"/>
  <c r="I11"/>
  <c r="I18" s="1"/>
  <c r="H11"/>
  <c r="H18" s="1"/>
  <c r="J7"/>
  <c r="I7"/>
  <c r="H7"/>
  <c r="J4"/>
  <c r="I4"/>
  <c r="H4"/>
  <c r="J3"/>
  <c r="J10" s="1"/>
  <c r="I3"/>
  <c r="I10" s="1"/>
  <c r="H3"/>
  <c r="H10" s="1"/>
  <c r="G15"/>
  <c r="G14"/>
  <c r="G12"/>
  <c r="G11"/>
  <c r="G18" s="1"/>
  <c r="G7"/>
  <c r="G4"/>
  <c r="G3"/>
  <c r="G10" s="1"/>
</calcChain>
</file>

<file path=xl/sharedStrings.xml><?xml version="1.0" encoding="utf-8"?>
<sst xmlns="http://schemas.openxmlformats.org/spreadsheetml/2006/main" count="146" uniqueCount="43">
  <si>
    <t>Белки</t>
  </si>
  <si>
    <t>Жиры</t>
  </si>
  <si>
    <t>Углев</t>
  </si>
  <si>
    <t>Ккал</t>
  </si>
  <si>
    <t>Хлеб ржано-пшеничный</t>
  </si>
  <si>
    <t>Хлеб пшеничный</t>
  </si>
  <si>
    <t>Напиток из шиповника</t>
  </si>
  <si>
    <t>Макаронные изделия отварные</t>
  </si>
  <si>
    <t>Итого:</t>
  </si>
  <si>
    <t>Сосиска отварная с маслом сливочным</t>
  </si>
  <si>
    <t>Рис припущенный</t>
  </si>
  <si>
    <t>Чай с молоком</t>
  </si>
  <si>
    <t>Масло сливочное</t>
  </si>
  <si>
    <t>Каша гречневая рассыпчатая</t>
  </si>
  <si>
    <t>Сыр голландский</t>
  </si>
  <si>
    <t>Каша манная с маслом сливочным</t>
  </si>
  <si>
    <t>ПР</t>
  </si>
  <si>
    <t>Салат из моркови с яблоками</t>
  </si>
  <si>
    <t xml:space="preserve">Компот из кураги </t>
  </si>
  <si>
    <t>Салат из свеклы с яблоками</t>
  </si>
  <si>
    <t>14*</t>
  </si>
  <si>
    <t>15*</t>
  </si>
  <si>
    <t xml:space="preserve">ПР </t>
  </si>
  <si>
    <t>256*</t>
  </si>
  <si>
    <t>378*</t>
  </si>
  <si>
    <t>Масса творожная</t>
  </si>
  <si>
    <t>59*</t>
  </si>
  <si>
    <t>Суп картофельный с макарон.издел.</t>
  </si>
  <si>
    <t>Мясо тушеное</t>
  </si>
  <si>
    <t>Раздел</t>
  </si>
  <si>
    <t>№рец</t>
  </si>
  <si>
    <t>Блюдо</t>
  </si>
  <si>
    <t>Выход,г</t>
  </si>
  <si>
    <t>Цена</t>
  </si>
  <si>
    <t>Прием
 пищи</t>
  </si>
  <si>
    <t>завтрак</t>
  </si>
  <si>
    <t xml:space="preserve">обед </t>
  </si>
  <si>
    <t>МБОУ СОШ №24</t>
  </si>
  <si>
    <t>День</t>
  </si>
  <si>
    <t>Какао-напиток</t>
  </si>
  <si>
    <t>54*</t>
  </si>
  <si>
    <t>Суп -лапша</t>
  </si>
  <si>
    <t>Бефстроганов (свинина)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</si>
</sst>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yr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14" fontId="5" fillId="0" borderId="5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0" fillId="0" borderId="6" xfId="0" applyBorder="1"/>
    <xf numFmtId="0" fontId="1" fillId="0" borderId="6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center"/>
    </xf>
    <xf numFmtId="0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/>
    <xf numFmtId="0" fontId="2" fillId="0" borderId="6" xfId="0" applyNumberFormat="1" applyFont="1" applyFill="1" applyBorder="1"/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7" xfId="0" applyBorder="1"/>
    <xf numFmtId="0" fontId="4" fillId="0" borderId="1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0" fillId="0" borderId="0" xfId="0" applyBorder="1"/>
    <xf numFmtId="0" fontId="3" fillId="0" borderId="0" xfId="0" applyNumberFormat="1" applyFont="1" applyFill="1" applyBorder="1"/>
    <xf numFmtId="0" fontId="6" fillId="0" borderId="6" xfId="0" applyNumberFormat="1" applyFont="1" applyFill="1" applyBorder="1" applyAlignment="1">
      <alignment horizontal="center"/>
    </xf>
    <xf numFmtId="164" fontId="3" fillId="0" borderId="6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/>
    </xf>
    <xf numFmtId="0" fontId="1" fillId="0" borderId="6" xfId="0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>
      <selection activeCell="D49" sqref="D49"/>
    </sheetView>
  </sheetViews>
  <sheetFormatPr defaultRowHeight="12.75"/>
  <cols>
    <col min="3" max="3" width="7.28515625" customWidth="1"/>
    <col min="4" max="4" width="38.42578125" customWidth="1"/>
    <col min="10" max="10" width="10.140625" bestFit="1" customWidth="1"/>
  </cols>
  <sheetData>
    <row r="1" spans="1:11" ht="13.5" thickBot="1">
      <c r="B1" s="35" t="s">
        <v>37</v>
      </c>
      <c r="C1" s="36"/>
      <c r="D1" s="37"/>
      <c r="I1" t="s">
        <v>38</v>
      </c>
      <c r="J1" s="7">
        <v>44441</v>
      </c>
    </row>
    <row r="2" spans="1:11" ht="21.75" customHeight="1">
      <c r="A2" s="27" t="s">
        <v>34</v>
      </c>
      <c r="B2" s="28" t="s">
        <v>29</v>
      </c>
      <c r="C2" s="28" t="s">
        <v>30</v>
      </c>
      <c r="D2" s="28" t="s">
        <v>31</v>
      </c>
      <c r="E2" s="28" t="s">
        <v>32</v>
      </c>
      <c r="F2" s="28" t="s">
        <v>33</v>
      </c>
      <c r="G2" s="28" t="s">
        <v>3</v>
      </c>
      <c r="H2" s="28" t="s">
        <v>0</v>
      </c>
      <c r="I2" s="28" t="s">
        <v>1</v>
      </c>
      <c r="J2" s="28" t="s">
        <v>2</v>
      </c>
      <c r="K2" s="4"/>
    </row>
    <row r="3" spans="1:11">
      <c r="A3" s="8" t="s">
        <v>35</v>
      </c>
      <c r="B3" s="9"/>
      <c r="C3" s="10">
        <v>413</v>
      </c>
      <c r="D3" s="11" t="s">
        <v>9</v>
      </c>
      <c r="E3" s="12">
        <v>95</v>
      </c>
      <c r="F3" s="12">
        <v>38.69</v>
      </c>
      <c r="G3" s="13">
        <f>266*0.9-50</f>
        <v>189.4</v>
      </c>
      <c r="H3" s="13">
        <f>11.1*0.9</f>
        <v>9.99</v>
      </c>
      <c r="I3" s="13">
        <f>23.9*0.9-5</f>
        <v>16.509999999999998</v>
      </c>
      <c r="J3" s="13">
        <f>1.6*0.9+5</f>
        <v>6.44</v>
      </c>
    </row>
    <row r="4" spans="1:11">
      <c r="A4" s="8"/>
      <c r="B4" s="9"/>
      <c r="C4" s="10">
        <v>512</v>
      </c>
      <c r="D4" s="11" t="s">
        <v>10</v>
      </c>
      <c r="E4" s="12">
        <v>150</v>
      </c>
      <c r="F4" s="12">
        <v>8.4</v>
      </c>
      <c r="G4" s="13">
        <f>1333*0.15-52</f>
        <v>147.94999999999999</v>
      </c>
      <c r="H4" s="13">
        <f>24.26*0.15</f>
        <v>3.6390000000000002</v>
      </c>
      <c r="I4" s="13">
        <f>28.66*0.15</f>
        <v>4.2989999999999995</v>
      </c>
      <c r="J4" s="13">
        <f>244.46*0.15</f>
        <v>36.668999999999997</v>
      </c>
    </row>
    <row r="5" spans="1:11">
      <c r="A5" s="8"/>
      <c r="B5" s="9"/>
      <c r="C5" s="10" t="s">
        <v>24</v>
      </c>
      <c r="D5" s="14" t="s">
        <v>11</v>
      </c>
      <c r="E5" s="12">
        <v>200</v>
      </c>
      <c r="F5" s="12">
        <v>5.76</v>
      </c>
      <c r="G5" s="13">
        <v>81</v>
      </c>
      <c r="H5" s="13">
        <v>1.52</v>
      </c>
      <c r="I5" s="13">
        <v>1.35</v>
      </c>
      <c r="J5" s="13">
        <v>15.9</v>
      </c>
    </row>
    <row r="6" spans="1:11">
      <c r="A6" s="8"/>
      <c r="B6" s="9"/>
      <c r="C6" s="10" t="s">
        <v>20</v>
      </c>
      <c r="D6" s="11" t="s">
        <v>12</v>
      </c>
      <c r="E6" s="12">
        <v>10</v>
      </c>
      <c r="F6" s="12">
        <v>4.76</v>
      </c>
      <c r="G6" s="13">
        <v>65.72</v>
      </c>
      <c r="H6" s="13">
        <v>0.1</v>
      </c>
      <c r="I6" s="13">
        <v>7.2</v>
      </c>
      <c r="J6" s="13">
        <v>0.13</v>
      </c>
    </row>
    <row r="7" spans="1:11">
      <c r="A7" s="8"/>
      <c r="B7" s="9"/>
      <c r="C7" s="10" t="s">
        <v>21</v>
      </c>
      <c r="D7" s="11" t="s">
        <v>14</v>
      </c>
      <c r="E7" s="12">
        <f>30/3*2</f>
        <v>20</v>
      </c>
      <c r="F7" s="12">
        <v>12.8</v>
      </c>
      <c r="G7" s="13">
        <f>103/3*2</f>
        <v>68.666666666666671</v>
      </c>
      <c r="H7" s="13">
        <f>7.89/3*2</f>
        <v>5.26</v>
      </c>
      <c r="I7" s="13">
        <f>7.98/3*2</f>
        <v>5.32</v>
      </c>
      <c r="J7" s="13">
        <f>4.59/3*2</f>
        <v>3.06</v>
      </c>
    </row>
    <row r="8" spans="1:11">
      <c r="A8" s="8"/>
      <c r="B8" s="9"/>
      <c r="C8" s="10" t="s">
        <v>16</v>
      </c>
      <c r="D8" s="14" t="s">
        <v>4</v>
      </c>
      <c r="E8" s="12">
        <v>30</v>
      </c>
      <c r="F8" s="12">
        <v>1.6</v>
      </c>
      <c r="G8" s="13">
        <v>68.97</v>
      </c>
      <c r="H8" s="13">
        <v>1.68</v>
      </c>
      <c r="I8" s="13">
        <v>0.33</v>
      </c>
      <c r="J8" s="13">
        <v>14.82</v>
      </c>
    </row>
    <row r="9" spans="1:11">
      <c r="A9" s="8"/>
      <c r="B9" s="9"/>
      <c r="C9" s="10" t="s">
        <v>16</v>
      </c>
      <c r="D9" s="14" t="s">
        <v>5</v>
      </c>
      <c r="E9" s="12">
        <v>30</v>
      </c>
      <c r="F9" s="12">
        <v>1.67</v>
      </c>
      <c r="G9" s="13">
        <v>70.14</v>
      </c>
      <c r="H9" s="13">
        <v>2.37</v>
      </c>
      <c r="I9" s="13">
        <v>0.3</v>
      </c>
      <c r="J9" s="13">
        <v>14.49</v>
      </c>
    </row>
    <row r="10" spans="1:11">
      <c r="A10" s="8"/>
      <c r="B10" s="9"/>
      <c r="C10" s="15"/>
      <c r="D10" s="16" t="s">
        <v>8</v>
      </c>
      <c r="E10" s="15">
        <f t="shared" ref="E10:J10" si="0">SUM(E3:E9)</f>
        <v>535</v>
      </c>
      <c r="F10" s="15">
        <f t="shared" si="0"/>
        <v>73.679999999999993</v>
      </c>
      <c r="G10" s="15">
        <f t="shared" si="0"/>
        <v>691.84666666666669</v>
      </c>
      <c r="H10" s="15">
        <f t="shared" si="0"/>
        <v>24.559000000000001</v>
      </c>
      <c r="I10" s="15">
        <f t="shared" si="0"/>
        <v>35.308999999999997</v>
      </c>
      <c r="J10" s="15">
        <f t="shared" si="0"/>
        <v>91.509</v>
      </c>
    </row>
    <row r="11" spans="1:11">
      <c r="A11" s="8" t="s">
        <v>36</v>
      </c>
      <c r="B11" s="9"/>
      <c r="C11" s="10" t="s">
        <v>26</v>
      </c>
      <c r="D11" s="11" t="s">
        <v>17</v>
      </c>
      <c r="E11" s="12">
        <v>60</v>
      </c>
      <c r="F11" s="12">
        <v>7.46</v>
      </c>
      <c r="G11" s="12">
        <f>81.9*0.6</f>
        <v>49.14</v>
      </c>
      <c r="H11" s="12">
        <f>0.86*0.6</f>
        <v>0.51600000000000001</v>
      </c>
      <c r="I11" s="12">
        <f>5.22*0.6</f>
        <v>3.1319999999999997</v>
      </c>
      <c r="J11" s="12">
        <f>7.87*0.6</f>
        <v>4.7219999999999995</v>
      </c>
    </row>
    <row r="12" spans="1:11">
      <c r="A12" s="9"/>
      <c r="B12" s="9"/>
      <c r="C12" s="10">
        <v>140</v>
      </c>
      <c r="D12" s="11" t="s">
        <v>27</v>
      </c>
      <c r="E12" s="12">
        <v>250</v>
      </c>
      <c r="F12" s="12">
        <v>7.56</v>
      </c>
      <c r="G12" s="13">
        <f>473/4</f>
        <v>118.25</v>
      </c>
      <c r="H12" s="13">
        <f>10.75/4</f>
        <v>2.6875</v>
      </c>
      <c r="I12" s="13">
        <f>11.35/4</f>
        <v>2.8374999999999999</v>
      </c>
      <c r="J12" s="13">
        <f>69.82/4</f>
        <v>17.454999999999998</v>
      </c>
    </row>
    <row r="13" spans="1:11">
      <c r="A13" s="9"/>
      <c r="B13" s="9"/>
      <c r="C13" s="10" t="s">
        <v>23</v>
      </c>
      <c r="D13" s="11" t="s">
        <v>28</v>
      </c>
      <c r="E13" s="12">
        <v>100</v>
      </c>
      <c r="F13" s="12">
        <v>38.840000000000003</v>
      </c>
      <c r="G13" s="13">
        <v>210</v>
      </c>
      <c r="H13" s="13">
        <v>10.58</v>
      </c>
      <c r="I13" s="13">
        <f>28.17-10-8.3</f>
        <v>9.870000000000001</v>
      </c>
      <c r="J13" s="13">
        <v>6.95</v>
      </c>
    </row>
    <row r="14" spans="1:11">
      <c r="A14" s="9"/>
      <c r="B14" s="9"/>
      <c r="C14" s="10">
        <v>508</v>
      </c>
      <c r="D14" s="11" t="s">
        <v>13</v>
      </c>
      <c r="E14" s="12">
        <v>150</v>
      </c>
      <c r="F14" s="12">
        <v>10.88</v>
      </c>
      <c r="G14" s="13">
        <f>1625*0.15-50</f>
        <v>193.75</v>
      </c>
      <c r="H14" s="13">
        <f>57.32*0.15-1.5/2</f>
        <v>7.847999999999999</v>
      </c>
      <c r="I14" s="13">
        <f>40.62*0.15</f>
        <v>6.0929999999999991</v>
      </c>
      <c r="J14" s="13">
        <f>257.61*0.15+12</f>
        <v>50.641500000000001</v>
      </c>
    </row>
    <row r="15" spans="1:11">
      <c r="A15" s="9"/>
      <c r="B15" s="9"/>
      <c r="C15" s="10">
        <v>705</v>
      </c>
      <c r="D15" s="14" t="s">
        <v>6</v>
      </c>
      <c r="E15" s="12">
        <v>200</v>
      </c>
      <c r="F15" s="12">
        <v>9.7899999999999991</v>
      </c>
      <c r="G15" s="13">
        <f>441/5</f>
        <v>88.2</v>
      </c>
      <c r="H15" s="13">
        <f>3.39/5</f>
        <v>0.67800000000000005</v>
      </c>
      <c r="I15" s="13">
        <f>1.39/5</f>
        <v>0.27799999999999997</v>
      </c>
      <c r="J15" s="13">
        <f>103.8/5</f>
        <v>20.759999999999998</v>
      </c>
    </row>
    <row r="16" spans="1:11">
      <c r="A16" s="9"/>
      <c r="B16" s="9"/>
      <c r="C16" s="10" t="s">
        <v>16</v>
      </c>
      <c r="D16" s="14" t="s">
        <v>5</v>
      </c>
      <c r="E16" s="12">
        <v>50</v>
      </c>
      <c r="F16" s="12">
        <v>2.78</v>
      </c>
      <c r="G16" s="13">
        <v>93.52</v>
      </c>
      <c r="H16" s="13">
        <v>3.16</v>
      </c>
      <c r="I16" s="13">
        <v>0.4</v>
      </c>
      <c r="J16" s="13">
        <v>21.55</v>
      </c>
    </row>
    <row r="17" spans="1:11">
      <c r="A17" s="9"/>
      <c r="B17" s="9"/>
      <c r="C17" s="10" t="s">
        <v>16</v>
      </c>
      <c r="D17" s="14" t="s">
        <v>4</v>
      </c>
      <c r="E17" s="12">
        <v>30</v>
      </c>
      <c r="F17" s="12">
        <v>1.6</v>
      </c>
      <c r="G17" s="13">
        <v>68.97</v>
      </c>
      <c r="H17" s="13">
        <v>1.68</v>
      </c>
      <c r="I17" s="13">
        <v>0.33</v>
      </c>
      <c r="J17" s="13">
        <v>14.82</v>
      </c>
    </row>
    <row r="18" spans="1:11">
      <c r="A18" s="9"/>
      <c r="B18" s="9"/>
      <c r="C18" s="17"/>
      <c r="D18" s="16" t="s">
        <v>8</v>
      </c>
      <c r="E18" s="18">
        <f t="shared" ref="E18:J18" si="1">SUM(E11:E17)</f>
        <v>840</v>
      </c>
      <c r="F18" s="18">
        <f t="shared" si="1"/>
        <v>78.91</v>
      </c>
      <c r="G18" s="18">
        <f t="shared" si="1"/>
        <v>821.83</v>
      </c>
      <c r="H18" s="18">
        <f t="shared" si="1"/>
        <v>27.1495</v>
      </c>
      <c r="I18" s="18">
        <f t="shared" si="1"/>
        <v>22.940499999999997</v>
      </c>
      <c r="J18" s="18">
        <f t="shared" si="1"/>
        <v>136.89850000000001</v>
      </c>
    </row>
    <row r="19" spans="1:11" ht="13.5" thickBot="1">
      <c r="A19" s="29"/>
      <c r="B19" s="29"/>
      <c r="C19" s="1"/>
      <c r="D19" s="2"/>
      <c r="E19" s="3"/>
      <c r="F19" s="3"/>
      <c r="G19" s="3"/>
      <c r="H19" s="3"/>
      <c r="I19" s="3"/>
      <c r="J19" s="3"/>
    </row>
    <row r="20" spans="1:11" ht="13.5" thickBot="1">
      <c r="B20" s="35" t="s">
        <v>37</v>
      </c>
      <c r="C20" s="36"/>
      <c r="D20" s="37"/>
      <c r="I20" t="s">
        <v>38</v>
      </c>
      <c r="J20" s="7">
        <v>44442</v>
      </c>
    </row>
    <row r="21" spans="1:11" ht="24">
      <c r="A21" s="27" t="s">
        <v>34</v>
      </c>
      <c r="B21" s="28" t="s">
        <v>29</v>
      </c>
      <c r="C21" s="28" t="s">
        <v>30</v>
      </c>
      <c r="D21" s="28" t="s">
        <v>31</v>
      </c>
      <c r="E21" s="28" t="s">
        <v>32</v>
      </c>
      <c r="F21" s="28" t="s">
        <v>33</v>
      </c>
      <c r="G21" s="28" t="s">
        <v>3</v>
      </c>
      <c r="H21" s="28" t="s">
        <v>0</v>
      </c>
      <c r="I21" s="28" t="s">
        <v>1</v>
      </c>
      <c r="J21" s="28" t="s">
        <v>2</v>
      </c>
    </row>
    <row r="22" spans="1:11">
      <c r="A22" s="8" t="s">
        <v>35</v>
      </c>
      <c r="B22" s="9"/>
      <c r="C22" s="31">
        <v>302</v>
      </c>
      <c r="D22" s="14" t="s">
        <v>15</v>
      </c>
      <c r="E22" s="12">
        <v>210</v>
      </c>
      <c r="F22" s="12">
        <v>15.11</v>
      </c>
      <c r="G22" s="13">
        <v>251</v>
      </c>
      <c r="H22" s="13">
        <v>6.11</v>
      </c>
      <c r="I22" s="32">
        <v>10.72</v>
      </c>
      <c r="J22" s="32">
        <v>32.380000000000003</v>
      </c>
      <c r="K22" s="6"/>
    </row>
    <row r="23" spans="1:11">
      <c r="A23" s="9"/>
      <c r="B23" s="9"/>
      <c r="C23" s="31" t="s">
        <v>22</v>
      </c>
      <c r="D23" s="11" t="s">
        <v>25</v>
      </c>
      <c r="E23" s="12">
        <v>100</v>
      </c>
      <c r="F23" s="12">
        <v>34.92</v>
      </c>
      <c r="G23" s="13">
        <v>154</v>
      </c>
      <c r="H23" s="13">
        <v>13.9</v>
      </c>
      <c r="I23" s="13">
        <v>4.3</v>
      </c>
      <c r="J23" s="13">
        <v>15</v>
      </c>
      <c r="K23" s="6"/>
    </row>
    <row r="24" spans="1:11">
      <c r="A24" s="9"/>
      <c r="B24" s="9"/>
      <c r="C24" s="31">
        <v>693</v>
      </c>
      <c r="D24" s="11" t="s">
        <v>39</v>
      </c>
      <c r="E24" s="12">
        <v>200</v>
      </c>
      <c r="F24" s="12">
        <v>13.86</v>
      </c>
      <c r="G24" s="13">
        <v>170</v>
      </c>
      <c r="H24" s="13">
        <v>4.9000000000000004</v>
      </c>
      <c r="I24" s="13">
        <v>5</v>
      </c>
      <c r="J24" s="13">
        <v>32.5</v>
      </c>
      <c r="K24" s="6"/>
    </row>
    <row r="25" spans="1:11">
      <c r="A25" s="9"/>
      <c r="B25" s="9"/>
      <c r="C25" s="10" t="s">
        <v>20</v>
      </c>
      <c r="D25" s="11" t="s">
        <v>12</v>
      </c>
      <c r="E25" s="12">
        <v>10</v>
      </c>
      <c r="F25" s="12">
        <v>4.76</v>
      </c>
      <c r="G25" s="13">
        <v>65.72</v>
      </c>
      <c r="H25" s="13">
        <v>0.1</v>
      </c>
      <c r="I25" s="13">
        <v>7.2</v>
      </c>
      <c r="J25" s="13">
        <v>0.13</v>
      </c>
      <c r="K25" s="6"/>
    </row>
    <row r="26" spans="1:11">
      <c r="A26" s="9"/>
      <c r="B26" s="9"/>
      <c r="C26" s="31" t="s">
        <v>22</v>
      </c>
      <c r="D26" s="14" t="s">
        <v>5</v>
      </c>
      <c r="E26" s="12">
        <v>30</v>
      </c>
      <c r="F26" s="12">
        <v>1.67</v>
      </c>
      <c r="G26" s="13">
        <v>70.14</v>
      </c>
      <c r="H26" s="13">
        <v>2.37</v>
      </c>
      <c r="I26" s="13">
        <v>0.3</v>
      </c>
      <c r="J26" s="13">
        <v>14.49</v>
      </c>
      <c r="K26" s="6"/>
    </row>
    <row r="27" spans="1:11">
      <c r="A27" s="9"/>
      <c r="B27" s="9"/>
      <c r="C27" s="33"/>
      <c r="D27" s="16" t="s">
        <v>8</v>
      </c>
      <c r="E27" s="15">
        <f t="shared" ref="E27:J27" si="2">SUM(E22:E26)</f>
        <v>550</v>
      </c>
      <c r="F27" s="15">
        <f t="shared" si="2"/>
        <v>70.320000000000007</v>
      </c>
      <c r="G27" s="15">
        <f t="shared" si="2"/>
        <v>710.86</v>
      </c>
      <c r="H27" s="15">
        <f t="shared" si="2"/>
        <v>27.380000000000006</v>
      </c>
      <c r="I27" s="15">
        <f t="shared" si="2"/>
        <v>27.52</v>
      </c>
      <c r="J27" s="15">
        <f t="shared" si="2"/>
        <v>94.499999999999986</v>
      </c>
      <c r="K27" s="30"/>
    </row>
    <row r="28" spans="1:11">
      <c r="A28" s="8" t="s">
        <v>36</v>
      </c>
      <c r="B28" s="9"/>
      <c r="C28" s="10" t="s">
        <v>40</v>
      </c>
      <c r="D28" s="11" t="s">
        <v>19</v>
      </c>
      <c r="E28" s="12">
        <v>60</v>
      </c>
      <c r="F28" s="12">
        <v>9.86</v>
      </c>
      <c r="G28" s="12">
        <v>100.11</v>
      </c>
      <c r="H28" s="12">
        <v>1.31</v>
      </c>
      <c r="I28" s="12">
        <v>2.16</v>
      </c>
      <c r="J28" s="12">
        <v>12.11</v>
      </c>
    </row>
    <row r="29" spans="1:11">
      <c r="A29" s="9"/>
      <c r="B29" s="9"/>
      <c r="C29" s="34">
        <v>148</v>
      </c>
      <c r="D29" s="11" t="s">
        <v>41</v>
      </c>
      <c r="E29" s="12">
        <v>250</v>
      </c>
      <c r="F29" s="12">
        <v>9.93</v>
      </c>
      <c r="G29" s="13">
        <v>115.75</v>
      </c>
      <c r="H29" s="13">
        <v>2.5649999999999999</v>
      </c>
      <c r="I29" s="13">
        <v>5.5425000000000004</v>
      </c>
      <c r="J29" s="13">
        <v>16.62</v>
      </c>
    </row>
    <row r="30" spans="1:11">
      <c r="A30" s="9"/>
      <c r="B30" s="9"/>
      <c r="C30" s="34">
        <v>423</v>
      </c>
      <c r="D30" s="11" t="s">
        <v>42</v>
      </c>
      <c r="E30" s="12">
        <v>100</v>
      </c>
      <c r="F30" s="12">
        <v>46.62</v>
      </c>
      <c r="G30" s="13">
        <f>182-8</f>
        <v>174</v>
      </c>
      <c r="H30" s="13">
        <v>15.2</v>
      </c>
      <c r="I30" s="13">
        <v>23.1</v>
      </c>
      <c r="J30" s="13">
        <v>5.12</v>
      </c>
    </row>
    <row r="31" spans="1:11">
      <c r="A31" s="9"/>
      <c r="B31" s="9"/>
      <c r="C31" s="34">
        <v>516</v>
      </c>
      <c r="D31" s="11" t="s">
        <v>7</v>
      </c>
      <c r="E31" s="12">
        <v>150</v>
      </c>
      <c r="F31" s="12">
        <v>6.61</v>
      </c>
      <c r="G31" s="13">
        <v>170</v>
      </c>
      <c r="H31" s="13">
        <v>5.3</v>
      </c>
      <c r="I31" s="13">
        <v>6.2</v>
      </c>
      <c r="J31" s="13">
        <v>35.200000000000003</v>
      </c>
    </row>
    <row r="32" spans="1:11">
      <c r="A32" s="9"/>
      <c r="B32" s="9"/>
      <c r="C32" s="34">
        <v>638</v>
      </c>
      <c r="D32" s="11" t="s">
        <v>18</v>
      </c>
      <c r="E32" s="12">
        <v>200</v>
      </c>
      <c r="F32" s="12">
        <v>11.29</v>
      </c>
      <c r="G32" s="13">
        <f>574/5</f>
        <v>114.8</v>
      </c>
      <c r="H32" s="13">
        <f>3.9/5</f>
        <v>0.78</v>
      </c>
      <c r="I32" s="13">
        <f>0.23/5</f>
        <v>4.5999999999999999E-2</v>
      </c>
      <c r="J32" s="13">
        <v>38.93</v>
      </c>
    </row>
    <row r="33" spans="1:10">
      <c r="A33" s="9"/>
      <c r="B33" s="9"/>
      <c r="C33" s="10" t="s">
        <v>16</v>
      </c>
      <c r="D33" s="14" t="s">
        <v>5</v>
      </c>
      <c r="E33" s="12">
        <v>50</v>
      </c>
      <c r="F33" s="12">
        <v>2.78</v>
      </c>
      <c r="G33" s="13">
        <v>93.52</v>
      </c>
      <c r="H33" s="13">
        <v>3.16</v>
      </c>
      <c r="I33" s="13">
        <v>0.4</v>
      </c>
      <c r="J33" s="13">
        <v>19.32</v>
      </c>
    </row>
    <row r="34" spans="1:10">
      <c r="A34" s="9"/>
      <c r="B34" s="9"/>
      <c r="C34" s="10"/>
      <c r="D34" s="16" t="s">
        <v>8</v>
      </c>
      <c r="E34" s="15">
        <f t="shared" ref="E34:J34" si="3">SUM(E28:E33)</f>
        <v>810</v>
      </c>
      <c r="F34" s="15">
        <f t="shared" si="3"/>
        <v>87.09</v>
      </c>
      <c r="G34" s="15">
        <f t="shared" si="3"/>
        <v>768.18</v>
      </c>
      <c r="H34" s="15">
        <f t="shared" si="3"/>
        <v>28.315000000000001</v>
      </c>
      <c r="I34" s="15">
        <f t="shared" si="3"/>
        <v>37.448500000000003</v>
      </c>
      <c r="J34" s="15">
        <f t="shared" si="3"/>
        <v>127.30000000000001</v>
      </c>
    </row>
  </sheetData>
  <mergeCells count="2">
    <mergeCell ref="B1:D1"/>
    <mergeCell ref="B20:D2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workbookViewId="0">
      <selection sqref="A1:J36"/>
    </sheetView>
  </sheetViews>
  <sheetFormatPr defaultRowHeight="12.75"/>
  <cols>
    <col min="3" max="3" width="7.28515625" customWidth="1"/>
    <col min="4" max="4" width="38.42578125" customWidth="1"/>
    <col min="10" max="10" width="10.140625" bestFit="1" customWidth="1"/>
  </cols>
  <sheetData>
    <row r="1" spans="1:11" ht="13.5" thickBot="1">
      <c r="B1" s="35" t="s">
        <v>37</v>
      </c>
      <c r="C1" s="36"/>
      <c r="D1" s="37"/>
      <c r="I1" t="s">
        <v>38</v>
      </c>
      <c r="J1" s="7">
        <v>44441</v>
      </c>
    </row>
    <row r="2" spans="1:11" ht="21.75" customHeight="1" thickBot="1">
      <c r="A2" s="20" t="s">
        <v>34</v>
      </c>
      <c r="B2" s="22" t="s">
        <v>29</v>
      </c>
      <c r="C2" s="22" t="s">
        <v>30</v>
      </c>
      <c r="D2" s="22" t="s">
        <v>31</v>
      </c>
      <c r="E2" s="22" t="s">
        <v>32</v>
      </c>
      <c r="F2" s="22" t="s">
        <v>33</v>
      </c>
      <c r="G2" s="22" t="s">
        <v>3</v>
      </c>
      <c r="H2" s="22" t="s">
        <v>0</v>
      </c>
      <c r="I2" s="22" t="s">
        <v>1</v>
      </c>
      <c r="J2" s="22" t="s">
        <v>2</v>
      </c>
      <c r="K2" s="4"/>
    </row>
    <row r="3" spans="1:11">
      <c r="A3" s="19" t="s">
        <v>35</v>
      </c>
      <c r="B3" s="21"/>
      <c r="C3" s="23">
        <v>413</v>
      </c>
      <c r="D3" s="24" t="s">
        <v>9</v>
      </c>
      <c r="E3" s="25">
        <v>95</v>
      </c>
      <c r="F3" s="25">
        <v>40.840000000000003</v>
      </c>
      <c r="G3" s="26">
        <v>159.6</v>
      </c>
      <c r="H3" s="26">
        <v>6.66</v>
      </c>
      <c r="I3" s="26">
        <v>9.34</v>
      </c>
      <c r="J3" s="26">
        <v>5.96</v>
      </c>
    </row>
    <row r="4" spans="1:11">
      <c r="A4" s="8"/>
      <c r="B4" s="9"/>
      <c r="C4" s="10">
        <v>512</v>
      </c>
      <c r="D4" s="11" t="s">
        <v>10</v>
      </c>
      <c r="E4" s="12">
        <v>200</v>
      </c>
      <c r="F4" s="12">
        <v>11.21</v>
      </c>
      <c r="G4" s="13">
        <v>191.6</v>
      </c>
      <c r="H4" s="13">
        <v>6.85</v>
      </c>
      <c r="I4" s="13">
        <v>6.73</v>
      </c>
      <c r="J4" s="13">
        <v>48.89</v>
      </c>
    </row>
    <row r="5" spans="1:11">
      <c r="A5" s="8"/>
      <c r="B5" s="9"/>
      <c r="C5" s="10" t="s">
        <v>24</v>
      </c>
      <c r="D5" s="14" t="s">
        <v>11</v>
      </c>
      <c r="E5" s="12">
        <v>200</v>
      </c>
      <c r="F5" s="12">
        <v>5.76</v>
      </c>
      <c r="G5" s="13">
        <v>81</v>
      </c>
      <c r="H5" s="13">
        <v>1.52</v>
      </c>
      <c r="I5" s="13">
        <v>1.35</v>
      </c>
      <c r="J5" s="13">
        <v>15.9</v>
      </c>
    </row>
    <row r="6" spans="1:11">
      <c r="A6" s="8"/>
      <c r="B6" s="9"/>
      <c r="C6" s="10" t="s">
        <v>20</v>
      </c>
      <c r="D6" s="11" t="s">
        <v>12</v>
      </c>
      <c r="E6" s="12">
        <v>10</v>
      </c>
      <c r="F6" s="12">
        <v>4.76</v>
      </c>
      <c r="G6" s="13">
        <v>65.72</v>
      </c>
      <c r="H6" s="13">
        <v>0.1</v>
      </c>
      <c r="I6" s="13">
        <v>7.2</v>
      </c>
      <c r="J6" s="13">
        <v>0.13</v>
      </c>
    </row>
    <row r="7" spans="1:11">
      <c r="A7" s="8"/>
      <c r="B7" s="9"/>
      <c r="C7" s="10" t="s">
        <v>21</v>
      </c>
      <c r="D7" s="11" t="s">
        <v>14</v>
      </c>
      <c r="E7" s="12">
        <v>25</v>
      </c>
      <c r="F7" s="12">
        <v>16</v>
      </c>
      <c r="G7" s="13">
        <v>103</v>
      </c>
      <c r="H7" s="13">
        <v>7.89</v>
      </c>
      <c r="I7" s="13">
        <v>7.98</v>
      </c>
      <c r="J7" s="13">
        <v>4.59</v>
      </c>
    </row>
    <row r="8" spans="1:11">
      <c r="A8" s="8"/>
      <c r="B8" s="9"/>
      <c r="C8" s="10" t="s">
        <v>16</v>
      </c>
      <c r="D8" s="14" t="s">
        <v>4</v>
      </c>
      <c r="E8" s="12">
        <v>30</v>
      </c>
      <c r="F8" s="12">
        <v>1.6</v>
      </c>
      <c r="G8" s="13">
        <v>68.97</v>
      </c>
      <c r="H8" s="13">
        <v>1.68</v>
      </c>
      <c r="I8" s="13">
        <v>0.33</v>
      </c>
      <c r="J8" s="13">
        <v>14.82</v>
      </c>
    </row>
    <row r="9" spans="1:11">
      <c r="A9" s="8"/>
      <c r="B9" s="9"/>
      <c r="C9" s="10" t="s">
        <v>16</v>
      </c>
      <c r="D9" s="14" t="s">
        <v>5</v>
      </c>
      <c r="E9" s="12">
        <v>50</v>
      </c>
      <c r="F9" s="12">
        <v>2.78</v>
      </c>
      <c r="G9" s="13">
        <v>93.52</v>
      </c>
      <c r="H9" s="13">
        <v>3.16</v>
      </c>
      <c r="I9" s="13">
        <v>0.4</v>
      </c>
      <c r="J9" s="13">
        <v>19.32</v>
      </c>
    </row>
    <row r="10" spans="1:11">
      <c r="A10" s="8"/>
      <c r="B10" s="9"/>
      <c r="C10" s="15"/>
      <c r="D10" s="16" t="s">
        <v>8</v>
      </c>
      <c r="E10" s="15">
        <f t="shared" ref="E10:J10" si="0">SUM(E3:E9)</f>
        <v>610</v>
      </c>
      <c r="F10" s="15">
        <f t="shared" si="0"/>
        <v>82.949999999999989</v>
      </c>
      <c r="G10" s="15">
        <f t="shared" si="0"/>
        <v>763.41</v>
      </c>
      <c r="H10" s="15">
        <f t="shared" si="0"/>
        <v>27.86</v>
      </c>
      <c r="I10" s="15">
        <f t="shared" si="0"/>
        <v>33.33</v>
      </c>
      <c r="J10" s="15">
        <f t="shared" si="0"/>
        <v>109.60999999999999</v>
      </c>
    </row>
    <row r="11" spans="1:11">
      <c r="A11" s="8" t="s">
        <v>36</v>
      </c>
      <c r="B11" s="9"/>
      <c r="C11" s="10" t="s">
        <v>26</v>
      </c>
      <c r="D11" s="11" t="s">
        <v>17</v>
      </c>
      <c r="E11" s="12">
        <v>100</v>
      </c>
      <c r="F11" s="12">
        <v>7.46</v>
      </c>
      <c r="G11" s="12">
        <f>81.9*0.6</f>
        <v>49.14</v>
      </c>
      <c r="H11" s="12">
        <f>0.86*0.6</f>
        <v>0.51600000000000001</v>
      </c>
      <c r="I11" s="12">
        <f>5.22*0.6</f>
        <v>3.1319999999999997</v>
      </c>
      <c r="J11" s="12">
        <f>7.87*0.6</f>
        <v>4.7219999999999995</v>
      </c>
    </row>
    <row r="12" spans="1:11">
      <c r="A12" s="9"/>
      <c r="B12" s="9"/>
      <c r="C12" s="10">
        <v>140</v>
      </c>
      <c r="D12" s="11" t="s">
        <v>27</v>
      </c>
      <c r="E12" s="12">
        <v>250</v>
      </c>
      <c r="F12" s="12">
        <v>7.56</v>
      </c>
      <c r="G12" s="13">
        <f>473/4</f>
        <v>118.25</v>
      </c>
      <c r="H12" s="13">
        <f>10.75/4</f>
        <v>2.6875</v>
      </c>
      <c r="I12" s="13">
        <f>11.35/4</f>
        <v>2.8374999999999999</v>
      </c>
      <c r="J12" s="13">
        <f>69.82/4</f>
        <v>17.454999999999998</v>
      </c>
    </row>
    <row r="13" spans="1:11">
      <c r="A13" s="9"/>
      <c r="B13" s="9"/>
      <c r="C13" s="10" t="s">
        <v>23</v>
      </c>
      <c r="D13" s="11" t="s">
        <v>28</v>
      </c>
      <c r="E13" s="12">
        <v>100</v>
      </c>
      <c r="F13" s="12">
        <v>38.840000000000003</v>
      </c>
      <c r="G13" s="13">
        <v>210</v>
      </c>
      <c r="H13" s="13">
        <v>10.58</v>
      </c>
      <c r="I13" s="13">
        <v>17</v>
      </c>
      <c r="J13" s="13">
        <v>6.95</v>
      </c>
    </row>
    <row r="14" spans="1:11">
      <c r="A14" s="9"/>
      <c r="B14" s="9"/>
      <c r="C14" s="10">
        <v>508</v>
      </c>
      <c r="D14" s="11" t="s">
        <v>13</v>
      </c>
      <c r="E14" s="12">
        <v>200</v>
      </c>
      <c r="F14" s="12">
        <v>10.88</v>
      </c>
      <c r="G14" s="13">
        <v>325</v>
      </c>
      <c r="H14" s="13">
        <v>12.46</v>
      </c>
      <c r="I14" s="13">
        <v>9.1199999999999992</v>
      </c>
      <c r="J14" s="13">
        <v>55.77</v>
      </c>
    </row>
    <row r="15" spans="1:11">
      <c r="A15" s="9"/>
      <c r="B15" s="9"/>
      <c r="C15" s="10">
        <v>705</v>
      </c>
      <c r="D15" s="14" t="s">
        <v>6</v>
      </c>
      <c r="E15" s="12">
        <v>200</v>
      </c>
      <c r="F15" s="12">
        <v>9.7899999999999991</v>
      </c>
      <c r="G15" s="13">
        <f>441/5</f>
        <v>88.2</v>
      </c>
      <c r="H15" s="13">
        <f>3.39/5</f>
        <v>0.67800000000000005</v>
      </c>
      <c r="I15" s="13">
        <f>1.39/5</f>
        <v>0.27799999999999997</v>
      </c>
      <c r="J15" s="13">
        <f>103.8/5</f>
        <v>20.759999999999998</v>
      </c>
    </row>
    <row r="16" spans="1:11">
      <c r="A16" s="9"/>
      <c r="B16" s="9"/>
      <c r="C16" s="10" t="s">
        <v>16</v>
      </c>
      <c r="D16" s="14" t="s">
        <v>5</v>
      </c>
      <c r="E16" s="12">
        <v>50</v>
      </c>
      <c r="F16" s="12">
        <v>2.78</v>
      </c>
      <c r="G16" s="13">
        <v>93.52</v>
      </c>
      <c r="H16" s="13">
        <v>3.16</v>
      </c>
      <c r="I16" s="13">
        <v>0.4</v>
      </c>
      <c r="J16" s="13">
        <v>19.32</v>
      </c>
    </row>
    <row r="17" spans="1:11">
      <c r="A17" s="9"/>
      <c r="B17" s="9"/>
      <c r="C17" s="10" t="s">
        <v>16</v>
      </c>
      <c r="D17" s="14" t="s">
        <v>4</v>
      </c>
      <c r="E17" s="12">
        <v>30</v>
      </c>
      <c r="F17" s="12">
        <v>1.6</v>
      </c>
      <c r="G17" s="13">
        <v>68.97</v>
      </c>
      <c r="H17" s="13">
        <v>1.68</v>
      </c>
      <c r="I17" s="13">
        <v>0.33</v>
      </c>
      <c r="J17" s="13">
        <v>14.82</v>
      </c>
    </row>
    <row r="18" spans="1:11">
      <c r="A18" s="9"/>
      <c r="B18" s="9"/>
      <c r="C18" s="17"/>
      <c r="D18" s="16" t="s">
        <v>8</v>
      </c>
      <c r="E18" s="18">
        <f t="shared" ref="E18:J18" si="1">SUM(E11:E17)</f>
        <v>930</v>
      </c>
      <c r="F18" s="18">
        <f t="shared" si="1"/>
        <v>78.91</v>
      </c>
      <c r="G18" s="18">
        <f t="shared" si="1"/>
        <v>953.08</v>
      </c>
      <c r="H18" s="18">
        <f t="shared" si="1"/>
        <v>31.761500000000002</v>
      </c>
      <c r="I18" s="18">
        <f t="shared" si="1"/>
        <v>33.097499999999997</v>
      </c>
      <c r="J18" s="18">
        <f t="shared" si="1"/>
        <v>139.797</v>
      </c>
    </row>
    <row r="19" spans="1:11" ht="13.5" thickBot="1">
      <c r="A19" s="29"/>
      <c r="B19" s="29"/>
      <c r="C19" s="1"/>
      <c r="D19" s="2"/>
      <c r="E19" s="3"/>
      <c r="F19" s="3"/>
      <c r="G19" s="3"/>
      <c r="H19" s="3"/>
      <c r="I19" s="3"/>
      <c r="J19" s="3"/>
    </row>
    <row r="20" spans="1:11" ht="13.5" thickBot="1">
      <c r="B20" s="35" t="s">
        <v>37</v>
      </c>
      <c r="C20" s="36"/>
      <c r="D20" s="37"/>
      <c r="I20" t="s">
        <v>38</v>
      </c>
      <c r="J20" s="7">
        <v>44442</v>
      </c>
    </row>
    <row r="21" spans="1:11" ht="24">
      <c r="A21" s="27" t="s">
        <v>34</v>
      </c>
      <c r="B21" s="28" t="s">
        <v>29</v>
      </c>
      <c r="C21" s="28" t="s">
        <v>30</v>
      </c>
      <c r="D21" s="28" t="s">
        <v>31</v>
      </c>
      <c r="E21" s="28" t="s">
        <v>32</v>
      </c>
      <c r="F21" s="28" t="s">
        <v>33</v>
      </c>
      <c r="G21" s="28" t="s">
        <v>3</v>
      </c>
      <c r="H21" s="28" t="s">
        <v>0</v>
      </c>
      <c r="I21" s="28" t="s">
        <v>1</v>
      </c>
      <c r="J21" s="28" t="s">
        <v>2</v>
      </c>
    </row>
    <row r="22" spans="1:11">
      <c r="A22" s="8" t="s">
        <v>35</v>
      </c>
      <c r="B22" s="9"/>
      <c r="C22" s="31">
        <v>302</v>
      </c>
      <c r="D22" s="14" t="s">
        <v>15</v>
      </c>
      <c r="E22" s="12">
        <v>210</v>
      </c>
      <c r="F22" s="12">
        <v>15.04</v>
      </c>
      <c r="G22" s="13">
        <v>251</v>
      </c>
      <c r="H22" s="13">
        <v>6.11</v>
      </c>
      <c r="I22" s="32">
        <v>10.72</v>
      </c>
      <c r="J22" s="32">
        <v>32.380000000000003</v>
      </c>
    </row>
    <row r="23" spans="1:11">
      <c r="A23" s="9"/>
      <c r="B23" s="9"/>
      <c r="C23" s="31" t="s">
        <v>22</v>
      </c>
      <c r="D23" s="11" t="s">
        <v>25</v>
      </c>
      <c r="E23" s="12">
        <v>100</v>
      </c>
      <c r="F23" s="12">
        <v>34.92</v>
      </c>
      <c r="G23" s="13">
        <v>154</v>
      </c>
      <c r="H23" s="13">
        <v>13.9</v>
      </c>
      <c r="I23" s="13">
        <v>4.3</v>
      </c>
      <c r="J23" s="13">
        <v>15</v>
      </c>
    </row>
    <row r="24" spans="1:11">
      <c r="A24" s="9"/>
      <c r="B24" s="9"/>
      <c r="C24" s="31">
        <v>693</v>
      </c>
      <c r="D24" s="11" t="s">
        <v>39</v>
      </c>
      <c r="E24" s="12">
        <v>200</v>
      </c>
      <c r="F24" s="12">
        <v>13.86</v>
      </c>
      <c r="G24" s="13">
        <v>170</v>
      </c>
      <c r="H24" s="13">
        <v>4.9000000000000004</v>
      </c>
      <c r="I24" s="13">
        <v>5</v>
      </c>
      <c r="J24" s="13">
        <v>32.5</v>
      </c>
    </row>
    <row r="25" spans="1:11">
      <c r="A25" s="9"/>
      <c r="B25" s="9"/>
      <c r="C25" s="10" t="s">
        <v>20</v>
      </c>
      <c r="D25" s="11" t="s">
        <v>12</v>
      </c>
      <c r="E25" s="12">
        <v>10</v>
      </c>
      <c r="F25" s="12">
        <v>4.76</v>
      </c>
      <c r="G25" s="13">
        <v>65.72</v>
      </c>
      <c r="H25" s="13">
        <v>0.1</v>
      </c>
      <c r="I25" s="13">
        <v>7.2</v>
      </c>
      <c r="J25" s="13">
        <v>0.13</v>
      </c>
    </row>
    <row r="26" spans="1:11">
      <c r="A26" s="9"/>
      <c r="B26" s="9"/>
      <c r="C26" s="10" t="s">
        <v>21</v>
      </c>
      <c r="D26" s="11" t="s">
        <v>14</v>
      </c>
      <c r="E26" s="12">
        <v>20</v>
      </c>
      <c r="F26" s="12">
        <v>12.8</v>
      </c>
      <c r="G26" s="13">
        <v>103</v>
      </c>
      <c r="H26" s="13">
        <v>7.89</v>
      </c>
      <c r="I26" s="13">
        <v>7.98</v>
      </c>
      <c r="J26" s="13">
        <v>4.59</v>
      </c>
    </row>
    <row r="27" spans="1:11">
      <c r="A27" s="9"/>
      <c r="B27" s="9"/>
      <c r="C27" s="31" t="s">
        <v>22</v>
      </c>
      <c r="D27" s="14" t="s">
        <v>5</v>
      </c>
      <c r="E27" s="12">
        <v>30</v>
      </c>
      <c r="F27" s="12">
        <v>1.67</v>
      </c>
      <c r="G27" s="13">
        <v>70.14</v>
      </c>
      <c r="H27" s="13">
        <v>2.37</v>
      </c>
      <c r="I27" s="13">
        <v>0.3</v>
      </c>
      <c r="J27" s="13">
        <v>14.49</v>
      </c>
    </row>
    <row r="28" spans="1:11">
      <c r="A28" s="9"/>
      <c r="B28" s="9"/>
      <c r="C28" s="33"/>
      <c r="D28" s="16" t="s">
        <v>8</v>
      </c>
      <c r="E28" s="15">
        <f t="shared" ref="E28:J28" si="2">SUM(E22:E27)</f>
        <v>570</v>
      </c>
      <c r="F28" s="15">
        <f t="shared" si="2"/>
        <v>83.05</v>
      </c>
      <c r="G28" s="15">
        <f t="shared" si="2"/>
        <v>813.86</v>
      </c>
      <c r="H28" s="15">
        <f t="shared" si="2"/>
        <v>35.270000000000003</v>
      </c>
      <c r="I28" s="15">
        <f t="shared" si="2"/>
        <v>35.5</v>
      </c>
      <c r="J28" s="15">
        <f t="shared" si="2"/>
        <v>99.089999999999989</v>
      </c>
    </row>
    <row r="29" spans="1:11">
      <c r="A29" s="8" t="s">
        <v>36</v>
      </c>
      <c r="B29" s="9"/>
      <c r="C29" s="10" t="s">
        <v>40</v>
      </c>
      <c r="D29" s="11" t="s">
        <v>19</v>
      </c>
      <c r="E29" s="12">
        <v>60</v>
      </c>
      <c r="F29" s="12">
        <v>9.86</v>
      </c>
      <c r="G29" s="12">
        <v>100.11</v>
      </c>
      <c r="H29" s="12">
        <v>1.31</v>
      </c>
      <c r="I29" s="12">
        <v>2.16</v>
      </c>
      <c r="J29" s="12">
        <v>12.11</v>
      </c>
      <c r="K29" s="5"/>
    </row>
    <row r="30" spans="1:11">
      <c r="A30" s="9"/>
      <c r="B30" s="9"/>
      <c r="C30" s="34">
        <v>148</v>
      </c>
      <c r="D30" s="11" t="s">
        <v>41</v>
      </c>
      <c r="E30" s="12">
        <v>250</v>
      </c>
      <c r="F30" s="12">
        <v>9.93</v>
      </c>
      <c r="G30" s="13">
        <v>115.75</v>
      </c>
      <c r="H30" s="13">
        <v>2.5649999999999999</v>
      </c>
      <c r="I30" s="13">
        <v>5.5425000000000004</v>
      </c>
      <c r="J30" s="13">
        <v>16.62</v>
      </c>
      <c r="K30" s="6"/>
    </row>
    <row r="31" spans="1:11">
      <c r="A31" s="9"/>
      <c r="B31" s="9"/>
      <c r="C31" s="34">
        <v>423</v>
      </c>
      <c r="D31" s="11" t="s">
        <v>42</v>
      </c>
      <c r="E31" s="12">
        <v>100</v>
      </c>
      <c r="F31" s="12">
        <v>45.02</v>
      </c>
      <c r="G31" s="13">
        <f>182-8</f>
        <v>174</v>
      </c>
      <c r="H31" s="13">
        <v>15.2</v>
      </c>
      <c r="I31" s="13">
        <v>23.1</v>
      </c>
      <c r="J31" s="13">
        <v>5.12</v>
      </c>
      <c r="K31" s="6"/>
    </row>
    <row r="32" spans="1:11">
      <c r="A32" s="9"/>
      <c r="B32" s="9"/>
      <c r="C32" s="34">
        <v>516</v>
      </c>
      <c r="D32" s="11" t="s">
        <v>7</v>
      </c>
      <c r="E32" s="12">
        <v>200</v>
      </c>
      <c r="F32" s="12">
        <v>6.61</v>
      </c>
      <c r="G32" s="13">
        <v>224.6</v>
      </c>
      <c r="H32" s="13">
        <v>9.36</v>
      </c>
      <c r="I32" s="13">
        <v>6.02</v>
      </c>
      <c r="J32" s="13">
        <v>35.26</v>
      </c>
      <c r="K32" s="6"/>
    </row>
    <row r="33" spans="1:11">
      <c r="A33" s="9"/>
      <c r="B33" s="9"/>
      <c r="C33" s="34">
        <v>638</v>
      </c>
      <c r="D33" s="11" t="s">
        <v>18</v>
      </c>
      <c r="E33" s="12">
        <v>200</v>
      </c>
      <c r="F33" s="12">
        <v>11.29</v>
      </c>
      <c r="G33" s="13">
        <f>574/5</f>
        <v>114.8</v>
      </c>
      <c r="H33" s="13">
        <f>3.9/5</f>
        <v>0.78</v>
      </c>
      <c r="I33" s="13">
        <f>0.23/5</f>
        <v>4.5999999999999999E-2</v>
      </c>
      <c r="J33" s="13">
        <v>38.93</v>
      </c>
      <c r="K33" s="6"/>
    </row>
    <row r="34" spans="1:11">
      <c r="A34" s="9"/>
      <c r="B34" s="9"/>
      <c r="C34" s="10" t="s">
        <v>16</v>
      </c>
      <c r="D34" s="14" t="s">
        <v>4</v>
      </c>
      <c r="E34" s="12">
        <v>30</v>
      </c>
      <c r="F34" s="12">
        <v>1.6</v>
      </c>
      <c r="G34" s="13">
        <v>68.97</v>
      </c>
      <c r="H34" s="13">
        <v>1.68</v>
      </c>
      <c r="I34" s="13">
        <v>0.33</v>
      </c>
      <c r="J34" s="13">
        <v>14.82</v>
      </c>
      <c r="K34" s="6"/>
    </row>
    <row r="35" spans="1:11">
      <c r="A35" s="9"/>
      <c r="B35" s="9"/>
      <c r="C35" s="10" t="s">
        <v>16</v>
      </c>
      <c r="D35" s="14" t="s">
        <v>5</v>
      </c>
      <c r="E35" s="12">
        <v>50</v>
      </c>
      <c r="F35" s="12">
        <v>2.78</v>
      </c>
      <c r="G35" s="13">
        <v>93.52</v>
      </c>
      <c r="H35" s="13">
        <v>3.16</v>
      </c>
      <c r="I35" s="13">
        <v>0.4</v>
      </c>
      <c r="J35" s="13">
        <v>19.32</v>
      </c>
      <c r="K35" s="6"/>
    </row>
    <row r="36" spans="1:11">
      <c r="A36" s="9"/>
      <c r="B36" s="9"/>
      <c r="C36" s="10"/>
      <c r="D36" s="16" t="s">
        <v>8</v>
      </c>
      <c r="E36" s="15">
        <f>SUM(E29:E35)</f>
        <v>890</v>
      </c>
      <c r="F36" s="15">
        <f>SUM(F29:F35)</f>
        <v>87.09</v>
      </c>
      <c r="G36" s="15">
        <f t="shared" ref="G36" si="3">SUM(G29:G35)</f>
        <v>891.75</v>
      </c>
      <c r="H36" s="15">
        <f t="shared" ref="H36" si="4">SUM(H29:H35)</f>
        <v>34.055</v>
      </c>
      <c r="I36" s="15">
        <f t="shared" ref="I36" si="5">SUM(I29:I35)</f>
        <v>37.598500000000001</v>
      </c>
      <c r="J36" s="15">
        <f t="shared" ref="J36" si="6">SUM(J29:J35)</f>
        <v>142.17999999999998</v>
      </c>
      <c r="K36" s="30"/>
    </row>
  </sheetData>
  <mergeCells count="2">
    <mergeCell ref="B1:D1"/>
    <mergeCell ref="B20:D20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7-11</vt:lpstr>
      <vt:lpstr>12-18</vt:lpstr>
      <vt:lpstr>'12-18'!Область_печати</vt:lpstr>
      <vt:lpstr>'7-11'!Область_печати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Зайцева</cp:lastModifiedBy>
  <cp:lastPrinted>2021-09-01T03:36:40Z</cp:lastPrinted>
  <dcterms:created xsi:type="dcterms:W3CDTF">2021-09-01T01:48:53Z</dcterms:created>
  <dcterms:modified xsi:type="dcterms:W3CDTF">2021-09-02T08:17:29Z</dcterms:modified>
</cp:coreProperties>
</file>